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<sst xmlns="http://schemas.openxmlformats.org/spreadsheetml/2006/main" count="149" uniqueCount="76">
  <si>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</si>
  <si>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</si>
  <si>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</si>
  <si>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</si>
  <si>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</si>
  <si>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</si>
  <si>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</si>
  <si>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</si>
  <si>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</si>
  <si>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</si>
  <si>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</si>
  <si>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</si>
  <si>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</si>
  <si>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</si>
  <si>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</si>
  <si>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Paweł Grabowski</t>
  </si>
  <si>
    <t>Sławomir Czapla</t>
  </si>
  <si>
    <t>Damian Straszak</t>
  </si>
  <si>
    <t>Grzegorz Grabowski</t>
  </si>
  <si>
    <t>?</t>
  </si>
  <si>
    <t>UZUPEŁNIĆ NAJWYŻSZE WYNIKI NA DANYCH ZAWODACH:</t>
  </si>
  <si>
    <t>Dariusz Kida</t>
  </si>
  <si>
    <t>Tomasz Żebracki</t>
  </si>
  <si>
    <t>Wacław Stamirski</t>
  </si>
  <si>
    <t>e-Tawerna</t>
  </si>
  <si>
    <t>KKST</t>
  </si>
  <si>
    <t>Tomasz Pachoł</t>
  </si>
  <si>
    <t>Paweł Minorowicz</t>
  </si>
  <si>
    <t>WKFT</t>
  </si>
  <si>
    <t>Strzelcy.info</t>
  </si>
  <si>
    <t>Hunter Team</t>
  </si>
  <si>
    <t>Marceli Kotkowski</t>
  </si>
  <si>
    <t>Jarosław Majda</t>
  </si>
  <si>
    <t>Grzegorz Mazur</t>
  </si>
  <si>
    <t>Jolanta Wiśniewska</t>
  </si>
  <si>
    <t>SG3M</t>
  </si>
  <si>
    <t>Dariusz Drewing</t>
  </si>
  <si>
    <t>Ola Wieloszyńska</t>
  </si>
  <si>
    <t>Piotr Rose</t>
  </si>
  <si>
    <t>KSPST 2014</t>
  </si>
  <si>
    <t>Bartosz Łuczak</t>
  </si>
  <si>
    <t>Dariusz Szybist</t>
  </si>
  <si>
    <t>Wojciech Charzewski</t>
  </si>
  <si>
    <t>Kasia Frasińska</t>
  </si>
  <si>
    <t>Mariusz Żydziak</t>
  </si>
  <si>
    <t>Wiking IUVO</t>
  </si>
  <si>
    <t>Tomasz Cielepak</t>
  </si>
  <si>
    <t>Mirosław Maciejewicz</t>
  </si>
  <si>
    <t>Jacek Jakimowicz</t>
  </si>
  <si>
    <t>Mieczysław Cupiał</t>
  </si>
  <si>
    <t>Tomasz Wróblewski</t>
  </si>
  <si>
    <t>Rafał Pachnik</t>
  </si>
  <si>
    <t>Dream Team</t>
  </si>
  <si>
    <t>Antoni Kąkolewski</t>
  </si>
  <si>
    <t>Alicja Miller</t>
  </si>
  <si>
    <t>Łukasz Miller</t>
  </si>
  <si>
    <t>Marek Kowalik</t>
  </si>
  <si>
    <t>Maja Łysiak</t>
  </si>
  <si>
    <t>Janusz Chojnicki</t>
  </si>
  <si>
    <t>Tomasz Kocemba</t>
  </si>
  <si>
    <t>STS Hetman</t>
  </si>
  <si>
    <t>Michał Wawrzyniak</t>
  </si>
  <si>
    <t>Janusz Pelucha</t>
  </si>
  <si>
    <t>Adam Poliński</t>
  </si>
  <si>
    <t>Przemysław Godek</t>
  </si>
  <si>
    <t>Katarzyna Millan</t>
  </si>
  <si>
    <t>Leszek Kamiński</t>
  </si>
  <si>
    <t>Barłomiej Figas</t>
  </si>
  <si>
    <t>Krzysztof Kowalczyk</t>
  </si>
  <si>
    <t>LGST</t>
  </si>
  <si>
    <t>Mariusz Wudarski</t>
  </si>
  <si>
    <t>Marek Sobczak</t>
  </si>
  <si>
    <t>Artur Kędzierski</t>
  </si>
  <si>
    <t>do wpisania:</t>
  </si>
  <si>
    <t>zdob pkt:</t>
  </si>
  <si>
    <t>cał. chyb.: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</si>
</sst>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5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10" fontId="35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0" fontId="0" fillId="0" borderId="0" xfId="0" applyNumberFormat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20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3" t="s">
        <v>4</v>
      </c>
      <c r="P1" s="33"/>
    </row>
    <row r="2" spans="2:16" ht="14.25">
      <c r="B2" s="2" t="s">
        <v>0</v>
      </c>
      <c r="C2">
        <v>78</v>
      </c>
      <c r="D2" t="s">
        <v>2</v>
      </c>
      <c r="I2" s="4"/>
      <c r="O2" s="2" t="s">
        <v>74</v>
      </c>
      <c r="P2" s="27">
        <v>33</v>
      </c>
    </row>
    <row r="3" spans="2:16" ht="14.25">
      <c r="B3" s="2" t="s">
        <v>3</v>
      </c>
      <c r="C3">
        <v>68</v>
      </c>
      <c r="D3" t="s">
        <v>2</v>
      </c>
      <c r="G3" s="15" t="s">
        <v>8</v>
      </c>
      <c r="I3" s="4"/>
      <c r="O3" s="2" t="s">
        <v>75</v>
      </c>
      <c r="P3" s="28"/>
    </row>
    <row r="4" spans="2:16" ht="14.25">
      <c r="B4" s="2" t="s">
        <v>4</v>
      </c>
      <c r="C4">
        <v>77</v>
      </c>
      <c r="D4" t="s">
        <v>2</v>
      </c>
      <c r="G4" s="24">
        <f>MAX(G27,G15,G33,G39,G57,G9,G69,G21,G63,G45,G51,G75,G81)</f>
        <v>2.9193061840120667</v>
      </c>
      <c r="I4" s="4"/>
      <c r="O4" s="2" t="s">
        <v>73</v>
      </c>
      <c r="P4" s="1">
        <f>P2*2+(40-P2)-P3</f>
        <v>73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9" ht="14.25">
      <c r="A7" s="13"/>
      <c r="B7" s="4"/>
      <c r="C7" s="4"/>
      <c r="D7" s="4"/>
      <c r="E7" s="6"/>
      <c r="F7" s="8"/>
      <c r="G7" s="8"/>
      <c r="H7" s="8"/>
      <c r="I7" s="4"/>
    </row>
    <row r="8" spans="1:9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</row>
    <row r="9" spans="1:17" ht="14.25">
      <c r="A9" s="32">
        <v>1</v>
      </c>
      <c r="B9" s="30" t="s">
        <v>60</v>
      </c>
      <c r="C9" s="26" t="s">
        <v>16</v>
      </c>
      <c r="D9" s="22" t="s">
        <v>4</v>
      </c>
      <c r="E9" s="5">
        <f>IF(D9=$B$2,F9/$C$2,IF(D9=$B$4,F9/$C$4,IF(D9=$B$5,F9/$C$5,IF(D9=$B$6,F9/$C$6,IF(D9=$B$3,F9/$C$3,"ERROR!!!")))))</f>
        <v>0.974025974025974</v>
      </c>
      <c r="F9" s="14">
        <v>75</v>
      </c>
      <c r="G9" s="29">
        <f>LARGE(E9:E13,1)+LARGE(E9:E13,2)+LARGE(E9:E13,3)</f>
        <v>2.7432567432567434</v>
      </c>
      <c r="H9" s="29">
        <f>G9/$G$4</f>
        <v>0.9396947666128755</v>
      </c>
      <c r="I9" s="4"/>
      <c r="M9" s="20"/>
      <c r="Q9" s="22"/>
    </row>
    <row r="10" spans="1:13" ht="14.25">
      <c r="A10" s="32"/>
      <c r="B10" s="30"/>
      <c r="C10" s="19" t="s">
        <v>17</v>
      </c>
      <c r="D10" s="22" t="s">
        <v>0</v>
      </c>
      <c r="E10" s="5">
        <f>IF(D10=$B$2,F10/$C$2,IF(D10=$B$4,F10/$C$4,IF(D10=$B$5,F10/$C$5,IF(D10=$B$6,F10/$C$6,IF(D10=$B$3,F10/$C$3,"ERROR!!!")))))</f>
        <v>0.8589743589743589</v>
      </c>
      <c r="F10" s="14">
        <v>67</v>
      </c>
      <c r="G10" s="31"/>
      <c r="H10" s="29"/>
      <c r="I10" s="4"/>
      <c r="M10" s="20"/>
    </row>
    <row r="11" spans="1:13" ht="14.25">
      <c r="A11" s="32"/>
      <c r="B11" s="30"/>
      <c r="C11" s="19" t="s">
        <v>61</v>
      </c>
      <c r="D11" s="22" t="s">
        <v>0</v>
      </c>
      <c r="E11" s="5">
        <f>IF(D11=$B$2,F11/$C$2,IF(D11=$B$4,F11/$C$4,IF(D11=$B$5,F11/$C$5,IF(D11=$B$6,F11/$C$6,IF(D11=$B$3,F11/$C$3,"ERROR!!!")))))</f>
        <v>0.9102564102564102</v>
      </c>
      <c r="F11" s="14">
        <v>71</v>
      </c>
      <c r="G11" s="31"/>
      <c r="H11" s="29"/>
      <c r="I11" s="4"/>
      <c r="M11" s="20"/>
    </row>
    <row r="12" spans="1:13" ht="14.25">
      <c r="A12" s="32"/>
      <c r="B12" s="30"/>
      <c r="C12" s="19"/>
      <c r="D12" s="22" t="s">
        <v>0</v>
      </c>
      <c r="E12" s="5">
        <f>IF(D12=$B$2,F12/$C$2,IF(D12=$B$4,F12/$C$4,IF(D12=$B$5,F12/$C$5,IF(D12=$B$6,F12/$C$6,IF(D12=$B$3,F12/$C$3,"ERROR!!!")))))</f>
        <v>0</v>
      </c>
      <c r="F12" s="14"/>
      <c r="G12" s="31"/>
      <c r="H12" s="29"/>
      <c r="I12" s="4"/>
      <c r="M12" s="20"/>
    </row>
    <row r="13" spans="1:13" ht="14.25">
      <c r="A13" s="32"/>
      <c r="B13" s="30"/>
      <c r="C13" s="19"/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31"/>
      <c r="H13" s="29"/>
      <c r="I13" s="4"/>
      <c r="M13" s="20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STS Hetman</v>
      </c>
      <c r="L14" s="5">
        <f>G9</f>
        <v>2.7432567432567434</v>
      </c>
      <c r="O14" s="5"/>
    </row>
    <row r="15" spans="1:19" ht="14.25">
      <c r="A15" s="32">
        <v>2</v>
      </c>
      <c r="B15" s="30" t="s">
        <v>28</v>
      </c>
      <c r="C15" s="26" t="s">
        <v>31</v>
      </c>
      <c r="D15" s="22" t="s">
        <v>4</v>
      </c>
      <c r="E15" s="5">
        <f>IF(D15=$B$2,F15/$C$2,IF(D15=$B$4,F15/$C$4,IF(D15=$B$5,F15/$C$5,IF(D15=$B$6,F15/$C$6,IF(D15=$B$3,F15/$C$3,"ERROR!!!")))))</f>
        <v>0.961038961038961</v>
      </c>
      <c r="F15" s="14">
        <v>74</v>
      </c>
      <c r="G15" s="29">
        <f>LARGE(E15:E19,1)+LARGE(E15:E19,2)+LARGE(E15:E19,3)</f>
        <v>2.9097569097569096</v>
      </c>
      <c r="H15" s="29">
        <f>G15/$G$4</f>
        <v>0.9967289233628679</v>
      </c>
      <c r="I15" s="4"/>
      <c r="K15" s="16" t="str">
        <f>B21</f>
        <v>e-Tawerna</v>
      </c>
      <c r="L15" s="5">
        <f>G21</f>
        <v>0</v>
      </c>
      <c r="M15" s="20"/>
      <c r="O15" s="22"/>
      <c r="P15" s="22"/>
      <c r="Q15" s="22"/>
      <c r="R15" s="22"/>
      <c r="S15" s="22"/>
    </row>
    <row r="16" spans="1:19" ht="14.25">
      <c r="A16" s="32"/>
      <c r="B16" s="30"/>
      <c r="C16" s="19" t="s">
        <v>51</v>
      </c>
      <c r="D16" s="22" t="s">
        <v>0</v>
      </c>
      <c r="E16" s="5">
        <f>IF(D16=$B$2,F16/$C$2,IF(D16=$B$4,F16/$C$4,IF(D16=$B$5,F16/$C$5,IF(D16=$B$6,F16/$C$6,IF(D16=$B$3,F16/$C$3,"ERROR!!!")))))</f>
        <v>0.8846153846153846</v>
      </c>
      <c r="F16" s="14">
        <v>69</v>
      </c>
      <c r="G16" s="31"/>
      <c r="H16" s="29"/>
      <c r="I16" s="4"/>
      <c r="K16" s="16" t="str">
        <f>B63</f>
        <v>Dream Team</v>
      </c>
      <c r="L16" s="5">
        <f>G63</f>
        <v>0.8461538461538461</v>
      </c>
      <c r="M16" s="20"/>
      <c r="O16" s="5"/>
      <c r="P16" s="22"/>
      <c r="Q16" s="22"/>
      <c r="R16" s="22"/>
      <c r="S16" s="22"/>
    </row>
    <row r="17" spans="1:18" ht="14.25">
      <c r="A17" s="32"/>
      <c r="B17" s="30"/>
      <c r="C17" s="19" t="s">
        <v>50</v>
      </c>
      <c r="D17" s="22" t="s">
        <v>0</v>
      </c>
      <c r="E17" s="5">
        <f>IF(D17=$B$2,F17/$C$2,IF(D17=$B$4,F17/$C$4,IF(D17=$B$5,F17/$C$5,IF(D17=$B$6,F17/$C$6,IF(D17=$B$3,F17/$C$3,"ERROR!!!")))))</f>
        <v>0.9743589743589743</v>
      </c>
      <c r="F17" s="14">
        <v>76</v>
      </c>
      <c r="G17" s="31"/>
      <c r="H17" s="29"/>
      <c r="I17" s="4"/>
      <c r="K17" s="16" t="str">
        <f>B45</f>
        <v>KSPST 2014</v>
      </c>
      <c r="L17" s="5">
        <f>G45</f>
        <v>0.8571428571428571</v>
      </c>
      <c r="M17" s="20"/>
      <c r="O17" s="22"/>
      <c r="P17" s="22"/>
      <c r="Q17" s="22"/>
      <c r="R17" s="22"/>
    </row>
    <row r="18" spans="1:18" ht="14.25">
      <c r="A18" s="32"/>
      <c r="B18" s="30"/>
      <c r="C18" s="19" t="s">
        <v>62</v>
      </c>
      <c r="D18" s="22" t="s">
        <v>0</v>
      </c>
      <c r="E18" s="5">
        <f>IF(D18=$B$2,F18/$C$2,IF(D18=$B$4,F18/$C$4,IF(D18=$B$5,F18/$C$5,IF(D18=$B$6,F18/$C$6,IF(D18=$B$3,F18/$C$3,"ERROR!!!")))))</f>
        <v>0.9743589743589743</v>
      </c>
      <c r="F18" s="14">
        <v>76</v>
      </c>
      <c r="G18" s="31"/>
      <c r="H18" s="29"/>
      <c r="I18" s="4"/>
      <c r="K18" s="16" t="str">
        <f>B51</f>
        <v>Hunter Team</v>
      </c>
      <c r="L18" s="5">
        <f>G51</f>
        <v>2.7435897435897436</v>
      </c>
      <c r="M18" s="20"/>
      <c r="O18" s="22"/>
      <c r="P18" s="22"/>
      <c r="Q18" s="22"/>
      <c r="R18" s="22"/>
    </row>
    <row r="19" spans="1:19" ht="14.25">
      <c r="A19" s="32"/>
      <c r="B19" s="30"/>
      <c r="C19" s="19" t="s">
        <v>63</v>
      </c>
      <c r="D19" s="22" t="s">
        <v>4</v>
      </c>
      <c r="E19" s="5">
        <f>IF(D19=$B$2,F19/$C$2,IF(D19=$B$4,F19/$C$4,IF(D19=$B$5,F19/$C$5,IF(D19=$B$6,F19/$C$6,IF(D19=$B$3,F19/$C$3,"ERROR!!!")))))</f>
        <v>0.7272727272727273</v>
      </c>
      <c r="F19" s="14">
        <v>56</v>
      </c>
      <c r="G19" s="31"/>
      <c r="H19" s="29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9" ht="14.25">
      <c r="A20" s="13"/>
      <c r="B20" s="4"/>
      <c r="C20" s="4"/>
      <c r="D20" s="4"/>
      <c r="E20" s="6"/>
      <c r="F20" s="8"/>
      <c r="G20" s="8"/>
      <c r="H20" s="8"/>
      <c r="I20" s="4"/>
    </row>
    <row r="21" spans="1:19" ht="14.25">
      <c r="A21" s="32">
        <v>3</v>
      </c>
      <c r="B21" s="30" t="s">
        <v>24</v>
      </c>
      <c r="C21" s="19" t="s">
        <v>23</v>
      </c>
      <c r="D21" t="s">
        <v>0</v>
      </c>
      <c r="E21" s="5">
        <f>IF(D21=$B$2,F21/$C$2,IF(D21=$B$4,F21/$C$4,IF(D21=$B$5,F21/$C$5,IF(D21=$B$6,F21/$C$6,IF(D21=$B$3,F21/$C$3,"ERROR!!!")))))</f>
        <v>0</v>
      </c>
      <c r="F21" s="14">
        <v>0</v>
      </c>
      <c r="G21" s="29">
        <f>LARGE(E21:E25,1)+LARGE(E21:E25,2)+LARGE(E21:E25,3)</f>
        <v>0</v>
      </c>
      <c r="H21" s="29">
        <f>G21/$G$4</f>
        <v>0</v>
      </c>
      <c r="I21" s="4"/>
      <c r="O21" s="22"/>
      <c r="P21" s="22"/>
      <c r="Q21" s="22"/>
      <c r="R21" s="22"/>
      <c r="S21" s="22"/>
    </row>
    <row r="22" spans="1:9" ht="14.25">
      <c r="A22" s="32"/>
      <c r="B22" s="30"/>
      <c r="C22" s="19" t="s">
        <v>21</v>
      </c>
      <c r="D22" s="22" t="s">
        <v>3</v>
      </c>
      <c r="E22" s="5">
        <f>IF(D22=$B$2,F22/$C$2,IF(D22=$B$4,F22/$C$4,IF(D22=$B$5,F22/$C$5,IF(D22=$B$6,F22/$C$6,IF(D22=$B$3,F22/$C$3,"ERROR!!!")))))</f>
        <v>0</v>
      </c>
      <c r="F22" s="14">
        <v>0</v>
      </c>
      <c r="G22" s="31"/>
      <c r="H22" s="29"/>
      <c r="I22" s="4"/>
    </row>
    <row r="23" spans="1:9" ht="14.25">
      <c r="A23" s="32"/>
      <c r="B23" s="30"/>
      <c r="C23" s="19" t="s">
        <v>22</v>
      </c>
      <c r="D23" s="22" t="s">
        <v>0</v>
      </c>
      <c r="E23" s="5">
        <f>IF(D23=$B$2,F23/$C$2,IF(D23=$B$4,F23/$C$4,IF(D23=$B$5,F23/$C$5,IF(D23=$B$6,F23/$C$6,IF(D23=$B$3,F23/$C$3,"ERROR!!!")))))</f>
        <v>0</v>
      </c>
      <c r="F23" s="14">
        <v>0</v>
      </c>
      <c r="G23" s="31"/>
      <c r="H23" s="29"/>
      <c r="I23" s="4"/>
    </row>
    <row r="24" spans="1:9" ht="14.25">
      <c r="A24" s="32"/>
      <c r="B24" s="30"/>
      <c r="C24" s="19"/>
      <c r="D24" s="22" t="s">
        <v>0</v>
      </c>
      <c r="E24" s="5">
        <f>IF(D24=$B$2,F24/$C$2,IF(D24=$B$4,F24/$C$4,IF(D24=$B$5,F24/$C$5,IF(D24=$B$6,F24/$C$6,IF(D24=$B$3,F24/$C$3,"ERROR!!!")))))</f>
        <v>0</v>
      </c>
      <c r="F24" s="14"/>
      <c r="G24" s="31"/>
      <c r="H24" s="29"/>
      <c r="I24" s="4"/>
    </row>
    <row r="25" spans="1:9" ht="14.25">
      <c r="A25" s="32"/>
      <c r="B25" s="30"/>
      <c r="C25" s="19"/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31"/>
      <c r="H25" s="29"/>
      <c r="I25" s="4"/>
    </row>
    <row r="26" spans="1:9" ht="14.25">
      <c r="A26" s="13"/>
      <c r="B26" s="4"/>
      <c r="C26" s="4"/>
      <c r="D26" s="4"/>
      <c r="E26" s="6"/>
      <c r="F26" s="8"/>
      <c r="G26" s="8"/>
      <c r="H26" s="8"/>
      <c r="I26" s="4"/>
    </row>
    <row r="27" spans="1:17" ht="14.25">
      <c r="A27" s="32">
        <v>4</v>
      </c>
      <c r="B27" s="30" t="s">
        <v>25</v>
      </c>
      <c r="C27" s="19" t="s">
        <v>27</v>
      </c>
      <c r="D27" s="22" t="s">
        <v>0</v>
      </c>
      <c r="E27" s="5">
        <f>IF(D27=$B$2,F27/$C$2,IF(D27=$B$4,F27/$C$4,IF(D27=$B$5,F27/$C$5,IF(D27=$B$6,F27/$C$6,IF(D27=$B$3,F27/$C$3,"ERROR!!!")))))</f>
        <v>0.9230769230769231</v>
      </c>
      <c r="F27" s="14">
        <v>72</v>
      </c>
      <c r="G27" s="29">
        <f>LARGE(E27:E31,1)+LARGE(E27:E31,2)+LARGE(E27:E31,3)</f>
        <v>2.8205128205128203</v>
      </c>
      <c r="H27" s="29">
        <f>G27/$G$4</f>
        <v>0.9661586153448719</v>
      </c>
      <c r="I27" s="4"/>
      <c r="K27" s="16" t="str">
        <f>B27</f>
        <v>KKST</v>
      </c>
      <c r="L27" s="5">
        <f>G27</f>
        <v>2.8205128205128203</v>
      </c>
      <c r="O27" s="22"/>
      <c r="P27" s="5"/>
      <c r="Q27" s="5"/>
    </row>
    <row r="28" spans="1:15" ht="14.25">
      <c r="A28" s="32"/>
      <c r="B28" s="30"/>
      <c r="C28" s="19" t="s">
        <v>26</v>
      </c>
      <c r="D28" s="22" t="s">
        <v>0</v>
      </c>
      <c r="E28" s="5">
        <f>IF(D28=$B$2,F28/$C$2,IF(D28=$B$4,F28/$C$4,IF(D28=$B$5,F28/$C$5,IF(D28=$B$6,F28/$C$6,IF(D28=$B$3,F28/$C$3,"ERROR!!!")))))</f>
        <v>0.9358974358974359</v>
      </c>
      <c r="F28" s="14">
        <v>73</v>
      </c>
      <c r="G28" s="29"/>
      <c r="H28" s="29"/>
      <c r="I28" s="4"/>
      <c r="K28" s="16" t="str">
        <f>B15</f>
        <v>WKFT</v>
      </c>
      <c r="L28" s="5">
        <f>G15</f>
        <v>2.9097569097569096</v>
      </c>
      <c r="O28" s="5"/>
    </row>
    <row r="29" spans="1:15" ht="14.25">
      <c r="A29" s="32"/>
      <c r="B29" s="30"/>
      <c r="C29" s="19" t="s">
        <v>59</v>
      </c>
      <c r="D29" s="22" t="s">
        <v>0</v>
      </c>
      <c r="E29" s="5">
        <f>IF(D29=$B$2,F29/$C$2,IF(D29=$B$4,F29/$C$4,IF(D29=$B$5,F29/$C$5,IF(D29=$B$6,F29/$C$6,IF(D29=$B$3,F29/$C$3,"ERROR!!!")))))</f>
        <v>0.9487179487179487</v>
      </c>
      <c r="F29" s="14">
        <v>74</v>
      </c>
      <c r="G29" s="29"/>
      <c r="H29" s="29"/>
      <c r="I29" s="4"/>
      <c r="K29" s="16" t="str">
        <f>B33</f>
        <v>Strzelcy.info</v>
      </c>
      <c r="L29" s="5">
        <f>G33</f>
        <v>2.69014319014319</v>
      </c>
      <c r="O29" s="5"/>
    </row>
    <row r="30" spans="1:15" ht="14.25">
      <c r="A30" s="32"/>
      <c r="B30" s="30"/>
      <c r="C30" s="19" t="s">
        <v>64</v>
      </c>
      <c r="D30" s="22" t="s">
        <v>0</v>
      </c>
      <c r="E30" s="5">
        <f>IF(D30=$B$2,F30/$C$2,IF(D30=$B$4,F30/$C$4,IF(D30=$B$5,F30/$C$5,IF(D30=$B$6,F30/$C$6,IF(D30=$B$3,F30/$C$3,"ERROR!!!")))))</f>
        <v>0.9358974358974359</v>
      </c>
      <c r="F30" s="14">
        <v>73</v>
      </c>
      <c r="G30" s="29"/>
      <c r="H30" s="29"/>
      <c r="I30" s="4"/>
      <c r="K30" s="16" t="str">
        <f>B39</f>
        <v>SG3M</v>
      </c>
      <c r="L30" s="5">
        <f>G39</f>
        <v>2.9193061840120667</v>
      </c>
      <c r="O30" s="5"/>
    </row>
    <row r="31" spans="1:15" ht="14.25">
      <c r="A31" s="32"/>
      <c r="B31" s="30"/>
      <c r="C31" s="19"/>
      <c r="D31" s="22" t="s">
        <v>0</v>
      </c>
      <c r="E31" s="5">
        <f>IF(D31=$B$2,F31/$C$2,IF(D31=$B$4,F31/$C$4,IF(D31=$B$5,F31/$C$5,IF(D31=$B$6,F31/$C$6,IF(D31=$B$3,F31/$C$3,"ERROR!!!")))))</f>
        <v>0</v>
      </c>
      <c r="F31" s="14"/>
      <c r="G31" s="29"/>
      <c r="H31" s="29"/>
      <c r="I31" s="4"/>
      <c r="K31" s="16" t="str">
        <f>B57</f>
        <v>Wiking IUVO</v>
      </c>
      <c r="L31" s="5">
        <f>G57</f>
        <v>2.7948717948717947</v>
      </c>
      <c r="O31" s="5"/>
    </row>
    <row r="32" spans="1:12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</row>
    <row r="33" spans="1:12" ht="14.25">
      <c r="A33" s="32">
        <v>5</v>
      </c>
      <c r="B33" s="30" t="s">
        <v>29</v>
      </c>
      <c r="C33" s="5" t="s">
        <v>15</v>
      </c>
      <c r="D33" s="22" t="s">
        <v>4</v>
      </c>
      <c r="E33" s="5">
        <f>IF(D33=$B$2,F33/$C$2,IF(D33=$B$4,F33/$C$4,IF(D33=$B$5,F33/$C$5,IF(D33=$B$6,F33/$C$6,IF(D33=$B$3,F33/$C$3,"ERROR!!!")))))</f>
        <v>0.7792207792207793</v>
      </c>
      <c r="F33" s="14">
        <v>60</v>
      </c>
      <c r="G33" s="29">
        <f>LARGE(E33:E37,1)+LARGE(E33:E37,2)+LARGE(E33:E37,3)</f>
        <v>2.69014319014319</v>
      </c>
      <c r="H33" s="29">
        <f>G33/$G$4</f>
        <v>0.9215008706096279</v>
      </c>
      <c r="I33" s="4"/>
      <c r="K33" s="16" t="e">
        <f>#REF!</f>
        <v>#REF!</v>
      </c>
      <c r="L33" s="5" t="e">
        <f>#REF!</f>
        <v>#REF!</v>
      </c>
    </row>
    <row r="34" spans="1:12" ht="14.25">
      <c r="A34" s="32"/>
      <c r="B34" s="30"/>
      <c r="C34" s="26" t="s">
        <v>18</v>
      </c>
      <c r="D34" s="22" t="s">
        <v>4</v>
      </c>
      <c r="E34" s="5">
        <f>IF(D34=$B$2,F34/$C$2,IF(D34=$B$4,F34/$C$4,IF(D34=$B$5,F34/$C$5,IF(D34=$B$6,F34/$C$6,IF(D34=$B$3,F34/$C$3,"ERROR!!!")))))</f>
        <v>0.8831168831168831</v>
      </c>
      <c r="F34" s="14">
        <v>68</v>
      </c>
      <c r="G34" s="31"/>
      <c r="H34" s="29"/>
      <c r="I34" s="4"/>
      <c r="K34" s="16" t="e">
        <f>#REF!</f>
        <v>#REF!</v>
      </c>
      <c r="L34" s="5" t="e">
        <f>#REF!</f>
        <v>#REF!</v>
      </c>
    </row>
    <row r="35" spans="1:12" ht="14.25">
      <c r="A35" s="32"/>
      <c r="B35" s="30"/>
      <c r="C35" s="19" t="s">
        <v>65</v>
      </c>
      <c r="D35" s="22" t="s">
        <v>4</v>
      </c>
      <c r="E35" s="5">
        <f>IF(D35=$B$2,F35/$C$2,IF(D35=$B$4,F35/$C$4,IF(D35=$B$5,F35/$C$5,IF(D35=$B$6,F35/$C$6,IF(D35=$B$3,F35/$C$3,"ERROR!!!")))))</f>
        <v>0.7922077922077922</v>
      </c>
      <c r="F35" s="14">
        <v>61</v>
      </c>
      <c r="G35" s="31"/>
      <c r="H35" s="29"/>
      <c r="I35" s="4"/>
      <c r="K35" s="16" t="e">
        <f>#REF!</f>
        <v>#REF!</v>
      </c>
      <c r="L35" s="5" t="e">
        <f>#REF!</f>
        <v>#REF!</v>
      </c>
    </row>
    <row r="36" spans="1:12" ht="14.25">
      <c r="A36" s="32"/>
      <c r="B36" s="30"/>
      <c r="C36" s="19" t="s">
        <v>32</v>
      </c>
      <c r="D36" s="22" t="s">
        <v>4</v>
      </c>
      <c r="E36" s="5">
        <f>IF(D36=$B$2,F36/$C$2,IF(D36=$B$4,F36/$C$4,IF(D36=$B$5,F36/$C$5,IF(D36=$B$6,F36/$C$6,IF(D36=$B$3,F36/$C$3,"ERROR!!!")))))</f>
        <v>0.948051948051948</v>
      </c>
      <c r="F36" s="14">
        <v>73</v>
      </c>
      <c r="G36" s="31"/>
      <c r="H36" s="29"/>
      <c r="I36" s="4"/>
      <c r="K36" s="16" t="e">
        <f>#REF!</f>
        <v>#REF!</v>
      </c>
      <c r="L36" s="5" t="e">
        <f>#REF!</f>
        <v>#REF!</v>
      </c>
    </row>
    <row r="37" spans="1:12" ht="14.25">
      <c r="A37" s="32"/>
      <c r="B37" s="30"/>
      <c r="C37" s="19" t="s">
        <v>34</v>
      </c>
      <c r="D37" s="22" t="s">
        <v>0</v>
      </c>
      <c r="E37" s="5">
        <f>IF(D37=$B$2,F37/$C$2,IF(D37=$B$4,F37/$C$4,IF(D37=$B$5,F37/$C$5,IF(D37=$B$6,F37/$C$6,IF(D37=$B$3,F37/$C$3,"ERROR!!!")))))</f>
        <v>0.8589743589743589</v>
      </c>
      <c r="F37" s="14">
        <v>67</v>
      </c>
      <c r="G37" s="31"/>
      <c r="H37" s="29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2">
        <v>6</v>
      </c>
      <c r="B39" s="30" t="s">
        <v>35</v>
      </c>
      <c r="C39" s="5" t="s">
        <v>36</v>
      </c>
      <c r="D39" s="22" t="s">
        <v>4</v>
      </c>
      <c r="E39" s="5">
        <f>IF(D39=$B$2,F39/$C$2,IF(D39=$B$4,F39/$C$4,IF(D39=$B$5,F39/$C$5,IF(D39=$B$6,F39/$C$6,IF(D39=$B$3,F39/$C$3,"ERROR!!!")))))</f>
        <v>1</v>
      </c>
      <c r="F39" s="14">
        <v>77</v>
      </c>
      <c r="G39" s="29">
        <f>LARGE(E39:E43,1)+LARGE(E39:E43,2)+LARGE(E39:E43,3)</f>
        <v>2.9193061840120667</v>
      </c>
      <c r="H39" s="29">
        <f>G39/$G$4</f>
        <v>1</v>
      </c>
      <c r="I39" s="4"/>
      <c r="O39" s="22"/>
      <c r="P39" s="22"/>
      <c r="Q39" s="22"/>
    </row>
    <row r="40" spans="1:9" ht="14.25">
      <c r="A40" s="32"/>
      <c r="B40" s="30"/>
      <c r="C40" s="19" t="s">
        <v>37</v>
      </c>
      <c r="D40" s="22" t="s">
        <v>0</v>
      </c>
      <c r="E40" s="5">
        <f>IF(D40=$B$2,F40/$C$2,IF(D40=$B$4,F40/$C$4,IF(D40=$B$5,F40/$C$5,IF(D40=$B$6,F40/$C$6,IF(D40=$B$3,F40/$C$3,"ERROR!!!")))))</f>
        <v>0.9487179487179487</v>
      </c>
      <c r="F40" s="14">
        <v>74</v>
      </c>
      <c r="G40" s="31"/>
      <c r="H40" s="29"/>
      <c r="I40" s="4"/>
    </row>
    <row r="41" spans="1:9" ht="14.25">
      <c r="A41" s="32"/>
      <c r="B41" s="30"/>
      <c r="C41" s="19" t="s">
        <v>38</v>
      </c>
      <c r="D41" s="22" t="s">
        <v>0</v>
      </c>
      <c r="E41" s="5">
        <f>IF(D41=$B$2,F41/$C$2,IF(D41=$B$4,F41/$C$4,IF(D41=$B$5,F41/$C$5,IF(D41=$B$6,F41/$C$6,IF(D41=$B$3,F41/$C$3,"ERROR!!!")))))</f>
        <v>0.8846153846153846</v>
      </c>
      <c r="F41" s="14">
        <v>69</v>
      </c>
      <c r="G41" s="31"/>
      <c r="H41" s="29"/>
      <c r="I41" s="4"/>
    </row>
    <row r="42" spans="1:9" ht="14.25">
      <c r="A42" s="32"/>
      <c r="B42" s="30"/>
      <c r="C42" s="19" t="s">
        <v>58</v>
      </c>
      <c r="D42" s="22" t="s">
        <v>3</v>
      </c>
      <c r="E42" s="5">
        <f>IF(D42=$B$2,F42/$C$2,IF(D42=$B$4,F42/$C$4,IF(D42=$B$5,F42/$C$5,IF(D42=$B$6,F42/$C$6,IF(D42=$B$3,F42/$C$3,"ERROR!!!")))))</f>
        <v>0.9705882352941176</v>
      </c>
      <c r="F42" s="14">
        <v>66</v>
      </c>
      <c r="G42" s="31"/>
      <c r="H42" s="29"/>
      <c r="I42" s="4"/>
    </row>
    <row r="43" spans="1:9" ht="14.25">
      <c r="A43" s="32"/>
      <c r="B43" s="30"/>
      <c r="C43" s="19" t="s">
        <v>66</v>
      </c>
      <c r="D43" s="22" t="s">
        <v>3</v>
      </c>
      <c r="E43" s="5">
        <f>IF(D43=$B$2,F43/$C$2,IF(D43=$B$4,F43/$C$4,IF(D43=$B$5,F43/$C$5,IF(D43=$B$6,F43/$C$6,IF(D43=$B$3,F43/$C$3,"ERROR!!!")))))</f>
        <v>0.8970588235294118</v>
      </c>
      <c r="F43" s="14">
        <v>61</v>
      </c>
      <c r="G43" s="31"/>
      <c r="H43" s="29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2">
        <v>7</v>
      </c>
      <c r="B45" s="30" t="s">
        <v>39</v>
      </c>
      <c r="C45" s="22" t="s">
        <v>40</v>
      </c>
      <c r="D45" s="22" t="s">
        <v>4</v>
      </c>
      <c r="E45" s="5">
        <f>IF(D45=$B$2,F45/$C$2,IF(D45=$B$4,F45/$C$4,IF(D45=$B$5,F45/$C$5,IF(D45=$B$6,F45/$C$6,IF(D45=$B$3,F45/$C$3,"ERROR!!!")))))</f>
        <v>0</v>
      </c>
      <c r="F45" s="14">
        <v>0</v>
      </c>
      <c r="G45" s="29">
        <f>LARGE(E45:E49,1)+LARGE(E45:E49,2)+LARGE(E45:E49,3)</f>
        <v>0.8571428571428571</v>
      </c>
      <c r="H45" s="29">
        <f>G45/$G$4</f>
        <v>0.2936118389489611</v>
      </c>
      <c r="I45" s="4"/>
      <c r="O45" s="22"/>
    </row>
    <row r="46" spans="1:9" ht="14.25">
      <c r="A46" s="32"/>
      <c r="B46" s="30"/>
      <c r="C46" s="22" t="s">
        <v>41</v>
      </c>
      <c r="D46" s="22" t="s">
        <v>4</v>
      </c>
      <c r="E46" s="5">
        <f>IF(D46=$B$2,F46/$C$2,IF(D46=$B$4,F46/$C$4,IF(D46=$B$5,F46/$C$5,IF(D46=$B$6,F46/$C$6,IF(D46=$B$3,F46/$C$3,"ERROR!!!")))))</f>
        <v>0</v>
      </c>
      <c r="F46" s="14">
        <v>0</v>
      </c>
      <c r="G46" s="31"/>
      <c r="H46" s="29"/>
      <c r="I46" s="4"/>
    </row>
    <row r="47" spans="1:9" ht="14.25">
      <c r="A47" s="32"/>
      <c r="B47" s="30"/>
      <c r="C47" s="12" t="s">
        <v>42</v>
      </c>
      <c r="D47" s="22" t="s">
        <v>4</v>
      </c>
      <c r="E47" s="5">
        <f>IF(D47=$B$2,F47/$C$2,IF(D47=$B$4,F47/$C$4,IF(D47=$B$5,F47/$C$5,IF(D47=$B$6,F47/$C$6,IF(D47=$B$3,F47/$C$3,"ERROR!!!")))))</f>
        <v>0</v>
      </c>
      <c r="F47" s="14">
        <v>0</v>
      </c>
      <c r="G47" s="31"/>
      <c r="H47" s="29"/>
      <c r="I47" s="4"/>
    </row>
    <row r="48" spans="1:9" ht="14.25">
      <c r="A48" s="32"/>
      <c r="B48" s="30"/>
      <c r="C48" s="22" t="s">
        <v>43</v>
      </c>
      <c r="D48" s="22" t="s">
        <v>4</v>
      </c>
      <c r="E48" s="5">
        <f>IF(D48=$B$2,F48/$C$2,IF(D48=$B$4,F48/$C$4,IF(D48=$B$5,F48/$C$5,IF(D48=$B$6,F48/$C$6,IF(D48=$B$3,F48/$C$3,"ERROR!!!")))))</f>
        <v>0.8571428571428571</v>
      </c>
      <c r="F48" s="14">
        <v>66</v>
      </c>
      <c r="G48" s="31"/>
      <c r="H48" s="29"/>
      <c r="I48" s="4"/>
    </row>
    <row r="49" spans="1:9" ht="14.25">
      <c r="A49" s="32"/>
      <c r="B49" s="30"/>
      <c r="C49" s="22" t="s">
        <v>44</v>
      </c>
      <c r="D49" s="22" t="s">
        <v>4</v>
      </c>
      <c r="E49" s="5">
        <f>IF(D49=$B$2,F49/$C$2,IF(D49=$B$4,F49/$C$4,IF(D49=$B$5,F49/$C$5,IF(D49=$B$6,F49/$C$6,IF(D49=$B$3,F49/$C$3,"ERROR!!!")))))</f>
        <v>0</v>
      </c>
      <c r="F49" s="14">
        <v>0</v>
      </c>
      <c r="G49" s="31"/>
      <c r="H49" s="29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2">
        <v>8</v>
      </c>
      <c r="B51" s="30" t="s">
        <v>30</v>
      </c>
      <c r="C51" s="22" t="s">
        <v>68</v>
      </c>
      <c r="D51" s="22" t="s">
        <v>0</v>
      </c>
      <c r="E51" s="5">
        <f>IF(D51=$B$2,F51/$C$2,IF(D51=$B$4,F51/$C$4,IF(D51=$B$5,F51/$C$5,IF(D51=$B$6,F51/$C$6,IF(D51=$B$3,F51/$C$3,"ERROR!!!")))))</f>
        <v>0.8974358974358975</v>
      </c>
      <c r="F51" s="14">
        <v>70</v>
      </c>
      <c r="G51" s="29">
        <f>LARGE(E51:E55,1)+LARGE(E51:E55,2)+LARGE(E51:E55,3)</f>
        <v>2.7435897435897436</v>
      </c>
      <c r="H51" s="29">
        <f>G51/$G$4</f>
        <v>0.9398088349263756</v>
      </c>
      <c r="I51" s="4"/>
      <c r="O51" s="22"/>
    </row>
    <row r="52" spans="1:9" ht="14.25">
      <c r="A52" s="32"/>
      <c r="B52" s="30"/>
      <c r="C52" s="22" t="s">
        <v>67</v>
      </c>
      <c r="D52" s="22" t="s">
        <v>0</v>
      </c>
      <c r="E52" s="5">
        <f>IF(D52=$B$2,F52/$C$2,IF(D52=$B$4,F52/$C$4,IF(D52=$B$5,F52/$C$5,IF(D52=$B$6,F52/$C$6,IF(D52=$B$3,F52/$C$3,"ERROR!!!")))))</f>
        <v>0.9102564102564102</v>
      </c>
      <c r="F52" s="14">
        <v>71</v>
      </c>
      <c r="G52" s="31"/>
      <c r="H52" s="29"/>
      <c r="I52" s="4"/>
    </row>
    <row r="53" spans="1:9" ht="14.25">
      <c r="A53" s="32"/>
      <c r="B53" s="30"/>
      <c r="C53" s="22" t="s">
        <v>33</v>
      </c>
      <c r="D53" s="22" t="s">
        <v>0</v>
      </c>
      <c r="E53" s="5">
        <f>IF(D53=$B$2,F53/$C$2,IF(D53=$B$4,F53/$C$4,IF(D53=$B$5,F53/$C$5,IF(D53=$B$6,F53/$C$6,IF(D53=$B$3,F53/$C$3,"ERROR!!!")))))</f>
        <v>0.9358974358974359</v>
      </c>
      <c r="F53" s="14">
        <v>73</v>
      </c>
      <c r="G53" s="31"/>
      <c r="H53" s="29"/>
      <c r="I53" s="4"/>
    </row>
    <row r="54" spans="1:9" ht="14.25">
      <c r="A54" s="32"/>
      <c r="B54" s="30"/>
      <c r="C54" s="22" t="s">
        <v>49</v>
      </c>
      <c r="D54" s="22" t="s">
        <v>0</v>
      </c>
      <c r="E54" s="5">
        <f>IF(D54=$B$2,F54/$C$2,IF(D54=$B$4,F54/$C$4,IF(D54=$B$5,F54/$C$5,IF(D54=$B$6,F54/$C$6,IF(D54=$B$3,F54/$C$3,"ERROR!!!")))))</f>
        <v>0.782051282051282</v>
      </c>
      <c r="F54" s="14">
        <v>61</v>
      </c>
      <c r="G54" s="31"/>
      <c r="H54" s="29"/>
      <c r="I54" s="4"/>
    </row>
    <row r="55" spans="1:9" ht="14.25">
      <c r="A55" s="32"/>
      <c r="B55" s="30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31"/>
      <c r="H55" s="29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2">
        <v>9</v>
      </c>
      <c r="B57" s="30" t="s">
        <v>45</v>
      </c>
      <c r="C57" s="19" t="s">
        <v>46</v>
      </c>
      <c r="D57" s="22" t="s">
        <v>0</v>
      </c>
      <c r="E57" s="5">
        <f>IF(D57=$B$2,F57/$C$2,IF(D57=$B$4,F57/$C$4,IF(D57=$B$5,F57/$C$5,IF(D57=$B$6,F57/$C$6,IF(D57=$B$3,F57/$C$3,"ERROR!!!")))))</f>
        <v>0.9743589743589743</v>
      </c>
      <c r="F57" s="14">
        <v>76</v>
      </c>
      <c r="G57" s="29">
        <f>LARGE(E57:E61,1)+LARGE(E57:E61,2)+LARGE(E57:E61,3)</f>
        <v>2.7948717948717947</v>
      </c>
      <c r="H57" s="29">
        <f>G57/$G$4</f>
        <v>0.9573753552053731</v>
      </c>
      <c r="I57" s="4"/>
    </row>
    <row r="58" spans="1:9" ht="14.25">
      <c r="A58" s="32"/>
      <c r="B58" s="30"/>
      <c r="C58" s="19" t="s">
        <v>47</v>
      </c>
      <c r="D58" s="22" t="s">
        <v>0</v>
      </c>
      <c r="E58" s="5">
        <f>IF(D58=$B$2,F58/$C$2,IF(D58=$B$4,F58/$C$4,IF(D58=$B$5,F58/$C$5,IF(D58=$B$6,F58/$C$6,IF(D58=$B$3,F58/$C$3,"ERROR!!!")))))</f>
        <v>0.9230769230769231</v>
      </c>
      <c r="F58" s="14">
        <v>72</v>
      </c>
      <c r="G58" s="31"/>
      <c r="H58" s="29"/>
      <c r="I58" s="4"/>
    </row>
    <row r="59" spans="1:9" ht="14.25">
      <c r="A59" s="32"/>
      <c r="B59" s="30"/>
      <c r="C59" s="19" t="s">
        <v>48</v>
      </c>
      <c r="D59" s="22" t="s">
        <v>0</v>
      </c>
      <c r="E59" s="5">
        <f>IF(D59=$B$2,F59/$C$2,IF(D59=$B$4,F59/$C$4,IF(D59=$B$5,F59/$C$5,IF(D59=$B$6,F59/$C$6,IF(D59=$B$3,F59/$C$3,"ERROR!!!")))))</f>
        <v>0.8974358974358975</v>
      </c>
      <c r="F59" s="14">
        <v>70</v>
      </c>
      <c r="G59" s="31"/>
      <c r="H59" s="29"/>
      <c r="I59" s="4"/>
    </row>
    <row r="60" spans="1:9" ht="14.25">
      <c r="A60" s="32"/>
      <c r="B60" s="30"/>
      <c r="C60" s="19"/>
      <c r="D60" s="22" t="s">
        <v>0</v>
      </c>
      <c r="E60" s="5">
        <f>IF(D60=$B$2,F60/$C$2,IF(D60=$B$4,F60/$C$4,IF(D60=$B$5,F60/$C$5,IF(D60=$B$6,F60/$C$6,IF(D60=$B$3,F60/$C$3,"ERROR!!!")))))</f>
        <v>0</v>
      </c>
      <c r="F60" s="14"/>
      <c r="G60" s="31"/>
      <c r="H60" s="29"/>
      <c r="I60" s="4"/>
    </row>
    <row r="61" spans="1:9" ht="14.25">
      <c r="A61" s="32"/>
      <c r="B61" s="30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31"/>
      <c r="H61" s="29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2">
        <v>10</v>
      </c>
      <c r="B63" s="30" t="s">
        <v>52</v>
      </c>
      <c r="C63" s="19" t="s">
        <v>53</v>
      </c>
      <c r="D63" s="22" t="s">
        <v>0</v>
      </c>
      <c r="E63" s="5">
        <f>IF(D63=$B$2,F63/$C$2,IF(D63=$B$4,F63/$C$4,IF(D63=$B$5,F63/$C$5,IF(D63=$B$6,F63/$C$6,IF(D63=$B$3,F63/$C$3,"ERROR!!!")))))</f>
        <v>0.8461538461538461</v>
      </c>
      <c r="F63" s="14">
        <v>66</v>
      </c>
      <c r="G63" s="29">
        <f>LARGE(E63:E67,1)+LARGE(E63:E67,2)+LARGE(E63:E67,3)</f>
        <v>0.8461538461538461</v>
      </c>
      <c r="H63" s="29">
        <f>G63/$G$4</f>
        <v>0.2898475846034616</v>
      </c>
      <c r="I63" s="4"/>
    </row>
    <row r="64" spans="1:9" ht="14.25">
      <c r="A64" s="32"/>
      <c r="B64" s="30"/>
      <c r="C64" s="19" t="s">
        <v>54</v>
      </c>
      <c r="D64" s="22" t="s">
        <v>3</v>
      </c>
      <c r="E64" s="5">
        <f>IF(D64=$B$2,F64/$C$2,IF(D64=$B$4,F64/$C$4,IF(D64=$B$5,F64/$C$5,IF(D64=$B$6,F64/$C$6,IF(D64=$B$3,F64/$C$3,"ERROR!!!")))))</f>
        <v>0</v>
      </c>
      <c r="F64" s="14">
        <v>0</v>
      </c>
      <c r="G64" s="31"/>
      <c r="H64" s="29"/>
      <c r="I64" s="4"/>
    </row>
    <row r="65" spans="1:9" ht="14.25">
      <c r="A65" s="32"/>
      <c r="B65" s="30"/>
      <c r="C65" s="19" t="s">
        <v>55</v>
      </c>
      <c r="D65" s="22" t="s">
        <v>3</v>
      </c>
      <c r="E65" s="5">
        <f>IF(D65=$B$2,F65/$C$2,IF(D65=$B$4,F65/$C$4,IF(D65=$B$5,F65/$C$5,IF(D65=$B$6,F65/$C$6,IF(D65=$B$3,F65/$C$3,"ERROR!!!")))))</f>
        <v>0</v>
      </c>
      <c r="F65" s="14">
        <v>0</v>
      </c>
      <c r="G65" s="31"/>
      <c r="H65" s="29"/>
      <c r="I65" s="4"/>
    </row>
    <row r="66" spans="1:9" ht="14.25">
      <c r="A66" s="32"/>
      <c r="B66" s="30"/>
      <c r="C66" s="19" t="s">
        <v>56</v>
      </c>
      <c r="D66" s="22" t="s">
        <v>0</v>
      </c>
      <c r="E66" s="5">
        <f>IF(D66=$B$2,F66/$C$2,IF(D66=$B$4,F66/$C$4,IF(D66=$B$5,F66/$C$5,IF(D66=$B$6,F66/$C$6,IF(D66=$B$3,F66/$C$3,"ERROR!!!")))))</f>
        <v>0</v>
      </c>
      <c r="F66" s="14">
        <v>0</v>
      </c>
      <c r="G66" s="31"/>
      <c r="H66" s="29"/>
      <c r="I66" s="4"/>
    </row>
    <row r="67" spans="1:9" ht="14.25">
      <c r="A67" s="32"/>
      <c r="B67" s="30"/>
      <c r="C67" s="19" t="s">
        <v>57</v>
      </c>
      <c r="D67" s="22" t="s">
        <v>0</v>
      </c>
      <c r="E67" s="5">
        <f>IF(D67=$B$2,F67/$C$2,IF(D67=$B$4,F67/$C$4,IF(D67=$B$5,F67/$C$5,IF(D67=$B$6,F67/$C$6,IF(D67=$B$3,F67/$C$3,"ERROR!!!")))))</f>
        <v>0</v>
      </c>
      <c r="F67" s="14">
        <v>0</v>
      </c>
      <c r="G67" s="31"/>
      <c r="H67" s="29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2">
        <v>11</v>
      </c>
      <c r="B69" s="30" t="s">
        <v>69</v>
      </c>
      <c r="C69" s="19" t="s">
        <v>70</v>
      </c>
      <c r="D69" s="22" t="s">
        <v>0</v>
      </c>
      <c r="E69" s="5">
        <f>IF(D69=$B$2,F69/$C$2,IF(D69=$B$4,F69/$C$4,IF(D69=$B$5,F69/$C$5,IF(D69=$B$6,F69/$C$6,IF(D69=$B$3,F69/$C$3,"ERROR!!!")))))</f>
        <v>0.8076923076923077</v>
      </c>
      <c r="F69" s="14">
        <v>63</v>
      </c>
      <c r="G69" s="29">
        <f>LARGE(E69:E73,1)+LARGE(E69:E73,2)+LARGE(E69:E73,3)</f>
        <v>2.5879120879120876</v>
      </c>
      <c r="H69" s="29">
        <f>G69/$G$4</f>
        <v>0.8864818983651325</v>
      </c>
      <c r="I69" s="4"/>
    </row>
    <row r="70" spans="1:9" ht="14.25">
      <c r="A70" s="32"/>
      <c r="B70" s="30"/>
      <c r="C70" s="19" t="s">
        <v>71</v>
      </c>
      <c r="D70" s="22" t="s">
        <v>4</v>
      </c>
      <c r="E70" s="5">
        <f>IF(D70=$B$2,F70/$C$2,IF(D70=$B$4,F70/$C$4,IF(D70=$B$5,F70/$C$5,IF(D70=$B$6,F70/$C$6,IF(D70=$B$3,F70/$C$3,"ERROR!!!")))))</f>
        <v>0.8571428571428571</v>
      </c>
      <c r="F70" s="14">
        <v>66</v>
      </c>
      <c r="G70" s="31"/>
      <c r="H70" s="29"/>
      <c r="I70" s="4"/>
    </row>
    <row r="71" spans="1:9" ht="14.25">
      <c r="A71" s="32"/>
      <c r="B71" s="30"/>
      <c r="C71" s="19" t="s">
        <v>72</v>
      </c>
      <c r="D71" s="22" t="s">
        <v>0</v>
      </c>
      <c r="E71" s="5">
        <f>IF(D71=$B$2,F71/$C$2,IF(D71=$B$4,F71/$C$4,IF(D71=$B$5,F71/$C$5,IF(D71=$B$6,F71/$C$6,IF(D71=$B$3,F71/$C$3,"ERROR!!!")))))</f>
        <v>0.9230769230769231</v>
      </c>
      <c r="F71" s="14">
        <v>72</v>
      </c>
      <c r="G71" s="31"/>
      <c r="H71" s="29"/>
      <c r="I71" s="4"/>
    </row>
    <row r="72" spans="1:9" ht="14.25">
      <c r="A72" s="32"/>
      <c r="B72" s="30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1"/>
      <c r="H72" s="29"/>
      <c r="I72" s="4"/>
    </row>
    <row r="73" spans="1:9" ht="14.25">
      <c r="A73" s="32"/>
      <c r="B73" s="30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1"/>
      <c r="H73" s="29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2">
        <v>12</v>
      </c>
      <c r="B75" s="30" t="s">
        <v>19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29">
        <f>LARGE(E75:E79,1)+LARGE(E75:E79,2)+LARGE(E75:E79,3)</f>
        <v>0</v>
      </c>
      <c r="H75" s="29">
        <f>G75/$G$4</f>
        <v>0</v>
      </c>
      <c r="I75" s="4"/>
    </row>
    <row r="76" spans="1:9" ht="14.25">
      <c r="A76" s="32"/>
      <c r="B76" s="30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1"/>
      <c r="H76" s="29"/>
      <c r="I76" s="4"/>
    </row>
    <row r="77" spans="1:9" ht="14.25">
      <c r="A77" s="32"/>
      <c r="B77" s="30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1"/>
      <c r="H77" s="29"/>
      <c r="I77" s="4"/>
    </row>
    <row r="78" spans="1:9" ht="14.25">
      <c r="A78" s="32"/>
      <c r="B78" s="30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1"/>
      <c r="H78" s="29"/>
      <c r="I78" s="4"/>
    </row>
    <row r="79" spans="1:9" ht="14.25">
      <c r="A79" s="32"/>
      <c r="B79" s="30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1"/>
      <c r="H79" s="29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2">
        <v>13</v>
      </c>
      <c r="B81" s="30" t="s">
        <v>19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29">
        <f>LARGE(E81:E85,1)+LARGE(E81:E85,2)+LARGE(E81:E85,3)</f>
        <v>0</v>
      </c>
      <c r="H81" s="29">
        <f>G81/$G$4</f>
        <v>0</v>
      </c>
      <c r="I81" s="4"/>
    </row>
    <row r="82" spans="1:9" ht="14.25">
      <c r="A82" s="32"/>
      <c r="B82" s="30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29"/>
      <c r="H82" s="29"/>
      <c r="I82" s="4"/>
    </row>
    <row r="83" spans="1:9" ht="14.25">
      <c r="A83" s="32"/>
      <c r="B83" s="30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29"/>
      <c r="H83" s="29"/>
      <c r="I83" s="4"/>
    </row>
    <row r="84" spans="1:9" ht="14.25">
      <c r="A84" s="32"/>
      <c r="B84" s="30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29"/>
      <c r="H84" s="29"/>
      <c r="I84" s="4"/>
    </row>
    <row r="85" spans="1:9" ht="14.25">
      <c r="A85" s="32"/>
      <c r="B85" s="30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29"/>
      <c r="H85" s="29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Drużyny!K30</f>
        <v>SG3M</v>
      </c>
      <c r="C3" s="7">
        <f>Drużyny!L30</f>
        <v>2.9193061840120667</v>
      </c>
    </row>
    <row r="4" spans="1:3" ht="14.25">
      <c r="A4" s="18">
        <v>2</v>
      </c>
      <c r="B4" s="16" t="str">
        <f>Drużyny!K28</f>
        <v>WKFT</v>
      </c>
      <c r="C4" s="7">
        <f>Drużyny!L28</f>
        <v>2.9097569097569096</v>
      </c>
    </row>
    <row r="5" spans="1:3" ht="14.25">
      <c r="A5" s="18">
        <v>3</v>
      </c>
      <c r="B5" s="16" t="str">
        <f>Drużyny!K27</f>
        <v>KKST</v>
      </c>
      <c r="C5" s="7">
        <f>Drużyny!L27</f>
        <v>2.8205128205128203</v>
      </c>
    </row>
    <row r="6" spans="1:3" ht="14.25">
      <c r="A6" s="17">
        <v>4</v>
      </c>
      <c r="B6" s="16" t="str">
        <f>Drużyny!K31</f>
        <v>Wiking IUVO</v>
      </c>
      <c r="C6" s="7">
        <f>Drużyny!L31</f>
        <v>2.7948717948717947</v>
      </c>
    </row>
    <row r="7" spans="1:3" ht="14.25">
      <c r="A7" s="17">
        <v>5</v>
      </c>
      <c r="B7" s="16" t="str">
        <f>Drużyny!K18</f>
        <v>Hunter Team</v>
      </c>
      <c r="C7" s="7">
        <f>Drużyny!L18</f>
        <v>2.7435897435897436</v>
      </c>
    </row>
    <row r="8" spans="1:3" ht="14.25">
      <c r="A8" s="17">
        <v>6</v>
      </c>
      <c r="B8" s="16" t="str">
        <f>Drużyny!K14</f>
        <v>STS Hetman</v>
      </c>
      <c r="C8" s="7">
        <f>Drużyny!L14</f>
        <v>2.7432567432567434</v>
      </c>
    </row>
    <row r="9" spans="1:3" ht="14.25">
      <c r="A9" s="17">
        <v>7</v>
      </c>
      <c r="B9" s="16" t="str">
        <f>Drużyny!K29</f>
        <v>Strzelcy.info</v>
      </c>
      <c r="C9" s="7">
        <f>Drużyny!L29</f>
        <v>2.69014319014319</v>
      </c>
    </row>
    <row r="10" spans="1:3" ht="14.25">
      <c r="A10" s="17">
        <v>8</v>
      </c>
      <c r="B10" s="16" t="str">
        <f>Drużyny!B69</f>
        <v>LGST</v>
      </c>
      <c r="C10" s="7">
        <f>Drużyny!G69</f>
        <v>2.5879120879120876</v>
      </c>
    </row>
    <row r="11" spans="1:3" ht="14.25">
      <c r="A11" s="17">
        <v>9</v>
      </c>
      <c r="B11" s="16" t="str">
        <f>Drużyny!K17</f>
        <v>KSPST 2014</v>
      </c>
      <c r="C11" s="7">
        <f>Drużyny!L17</f>
        <v>0.8571428571428571</v>
      </c>
    </row>
    <row r="12" spans="1:3" ht="14.25">
      <c r="A12" s="17">
        <v>10</v>
      </c>
      <c r="B12" s="16" t="str">
        <f>Drużyny!K16</f>
        <v>Dream Team</v>
      </c>
      <c r="C12" s="7">
        <f>Drużyny!L16</f>
        <v>0.8461538461538461</v>
      </c>
    </row>
    <row r="13" spans="1:3" ht="14.25">
      <c r="A13" s="17">
        <v>11</v>
      </c>
      <c r="B13" s="16" t="str">
        <f>Drużyny!K15</f>
        <v>e-Tawerna</v>
      </c>
      <c r="C13" s="7">
        <f>Drużyny!L15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2015-10-02T07:31:11Z</dcterms:modified>
  <cp:category/>
  <cp:version/>
  <cp:contentType/>
  <cp:contentStatus/>
</cp:coreProperties>
</file>