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2/wyniki/d/"/>
    </mc:Choice>
  </mc:AlternateContent>
  <xr:revisionPtr revIDLastSave="220" documentId="13_ncr:1_{F1875194-7212-4713-8CA9-998B634FA3FB}" xr6:coauthVersionLast="47" xr6:coauthVersionMax="47" xr10:uidLastSave="{F5F8ADEC-D8A3-4EB6-AD17-ABE2AB5F1C74}"/>
  <bookViews>
    <workbookView xWindow="-108" yWindow="-108" windowWidth="23256" windowHeight="12576" activeTab="1" xr2:uid="{9CB4DC34-EAE6-4443-9A98-7BB286D5EE7A}"/>
  </bookViews>
  <sheets>
    <sheet name="DRUŻYNY" sheetId="1" r:id="rId1"/>
    <sheet name="WYNIKI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25" i="1"/>
  <c r="E24" i="1"/>
  <c r="E23" i="1"/>
  <c r="E22" i="1"/>
  <c r="E21" i="1"/>
  <c r="E85" i="1"/>
  <c r="E84" i="1"/>
  <c r="E83" i="1"/>
  <c r="E82" i="1"/>
  <c r="E81" i="1"/>
  <c r="E79" i="1"/>
  <c r="E78" i="1"/>
  <c r="E77" i="1"/>
  <c r="E76" i="1"/>
  <c r="E75" i="1"/>
  <c r="E73" i="1"/>
  <c r="E72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5" i="1"/>
  <c r="E54" i="1"/>
  <c r="E53" i="1"/>
  <c r="E52" i="1"/>
  <c r="E51" i="1"/>
  <c r="E49" i="1"/>
  <c r="E48" i="1"/>
  <c r="E47" i="1"/>
  <c r="E46" i="1"/>
  <c r="E45" i="1"/>
  <c r="E43" i="1"/>
  <c r="E42" i="1"/>
  <c r="E41" i="1"/>
  <c r="E40" i="1"/>
  <c r="E39" i="1"/>
  <c r="L38" i="1"/>
  <c r="K38" i="1"/>
  <c r="L37" i="1"/>
  <c r="K37" i="1"/>
  <c r="E37" i="1"/>
  <c r="L36" i="1"/>
  <c r="K36" i="1"/>
  <c r="E36" i="1"/>
  <c r="L35" i="1"/>
  <c r="K35" i="1"/>
  <c r="E35" i="1"/>
  <c r="L34" i="1"/>
  <c r="K34" i="1"/>
  <c r="E34" i="1"/>
  <c r="L33" i="1"/>
  <c r="K33" i="1"/>
  <c r="E33" i="1"/>
  <c r="K32" i="1"/>
  <c r="K31" i="1"/>
  <c r="E31" i="1"/>
  <c r="K30" i="1"/>
  <c r="B9" i="2" s="1"/>
  <c r="E30" i="1"/>
  <c r="K29" i="1"/>
  <c r="E29" i="1"/>
  <c r="K28" i="1"/>
  <c r="B7" i="2" s="1"/>
  <c r="E28" i="1"/>
  <c r="K27" i="1"/>
  <c r="E27" i="1"/>
  <c r="K19" i="1"/>
  <c r="E19" i="1"/>
  <c r="K18" i="1"/>
  <c r="B12" i="2" s="1"/>
  <c r="E18" i="1"/>
  <c r="K17" i="1"/>
  <c r="B8" i="2" s="1"/>
  <c r="E17" i="1"/>
  <c r="K16" i="1"/>
  <c r="E16" i="1"/>
  <c r="K15" i="1"/>
  <c r="B6" i="2" s="1"/>
  <c r="E15" i="1"/>
  <c r="K14" i="1"/>
  <c r="E11" i="1"/>
  <c r="E10" i="1"/>
  <c r="E9" i="1"/>
  <c r="P4" i="1"/>
  <c r="B14" i="2"/>
  <c r="B13" i="2"/>
  <c r="B11" i="2"/>
  <c r="B10" i="2"/>
  <c r="B4" i="2"/>
  <c r="B5" i="2"/>
  <c r="B3" i="2"/>
  <c r="B15" i="2"/>
  <c r="G21" i="1" l="1"/>
  <c r="L15" i="1" s="1"/>
  <c r="C6" i="2" s="1"/>
  <c r="G9" i="1"/>
  <c r="L14" i="1" s="1"/>
  <c r="C4" i="2" s="1"/>
  <c r="G69" i="1"/>
  <c r="C11" i="2" s="1"/>
  <c r="G75" i="1"/>
  <c r="L19" i="1" s="1"/>
  <c r="C14" i="2" s="1"/>
  <c r="G39" i="1"/>
  <c r="G15" i="1"/>
  <c r="L28" i="1" s="1"/>
  <c r="C7" i="2" s="1"/>
  <c r="G45" i="1"/>
  <c r="L17" i="1" s="1"/>
  <c r="C8" i="2" s="1"/>
  <c r="G27" i="1"/>
  <c r="L27" i="1" s="1"/>
  <c r="C3" i="2" s="1"/>
  <c r="G51" i="1"/>
  <c r="L18" i="1" s="1"/>
  <c r="C12" i="2" s="1"/>
  <c r="G33" i="1"/>
  <c r="L29" i="1" s="1"/>
  <c r="C5" i="2" s="1"/>
  <c r="G63" i="1"/>
  <c r="L16" i="1" s="1"/>
  <c r="C13" i="2" s="1"/>
  <c r="G81" i="1"/>
  <c r="L32" i="1" s="1"/>
  <c r="G57" i="1"/>
  <c r="L31" i="1" s="1"/>
  <c r="C10" i="2" s="1"/>
  <c r="L30" i="1" l="1"/>
  <c r="C9" i="2" s="1"/>
  <c r="G4" i="1"/>
  <c r="C15" i="2"/>
  <c r="H9" i="1" l="1"/>
  <c r="H21" i="1"/>
  <c r="H39" i="1"/>
  <c r="H51" i="1"/>
  <c r="H63" i="1"/>
  <c r="H15" i="1"/>
  <c r="H57" i="1"/>
  <c r="H81" i="1"/>
  <c r="H45" i="1"/>
  <c r="H69" i="1"/>
  <c r="H75" i="1"/>
  <c r="H27" i="1"/>
  <c r="H33" i="1"/>
</calcChain>
</file>

<file path=xl/sharedStrings.xml><?xml version="1.0" encoding="utf-8"?>
<sst xmlns="http://schemas.openxmlformats.org/spreadsheetml/2006/main" count="114" uniqueCount="42">
  <si>
    <t>UZUPEŁNIĆ NAJWYŻSZE WYNIKI NA DANYCH ZAWODACH:</t>
  </si>
  <si>
    <t>FT</t>
  </si>
  <si>
    <t>HFT1</t>
  </si>
  <si>
    <t>pkt</t>
  </si>
  <si>
    <t>zdob pkt:</t>
  </si>
  <si>
    <t>HFT2</t>
  </si>
  <si>
    <t>max:</t>
  </si>
  <si>
    <t>cał. chyb.:</t>
  </si>
  <si>
    <t>do wpisania:</t>
  </si>
  <si>
    <t>JM</t>
  </si>
  <si>
    <t>JS</t>
  </si>
  <si>
    <t>Nazwa drużyny</t>
  </si>
  <si>
    <t>Skład drużyny</t>
  </si>
  <si>
    <t>kat.</t>
  </si>
  <si>
    <t>%</t>
  </si>
  <si>
    <t>Suma 3 zawodników</t>
  </si>
  <si>
    <t>Suma do Pucharu</t>
  </si>
  <si>
    <t>JURA TEAM</t>
  </si>
  <si>
    <t>Grzegorz Grabowski</t>
  </si>
  <si>
    <t>Radosław Rozum</t>
  </si>
  <si>
    <t>WKFT</t>
  </si>
  <si>
    <t>Janusz Pelucha</t>
  </si>
  <si>
    <t>SG3M</t>
  </si>
  <si>
    <t>Dobrosław Dudziak</t>
  </si>
  <si>
    <t>Robert Wróbel</t>
  </si>
  <si>
    <t>Drużyna</t>
  </si>
  <si>
    <t>Paweł Świtkowski</t>
  </si>
  <si>
    <t>Sławomir Opiela</t>
  </si>
  <si>
    <t>AUTOS WIKING</t>
  </si>
  <si>
    <t>Mirosław Maciejewicz</t>
  </si>
  <si>
    <t>Rafał Szambelan</t>
  </si>
  <si>
    <t>Robert Kosicki</t>
  </si>
  <si>
    <t>Krzysztof Szałkowski</t>
  </si>
  <si>
    <t>Piotr Remiszewski</t>
  </si>
  <si>
    <t>Krzysztof Wietrzykowski</t>
  </si>
  <si>
    <t>Nr</t>
  </si>
  <si>
    <t>DGST LOK Beaver</t>
  </si>
  <si>
    <t>Jolanta Wiśniewska</t>
  </si>
  <si>
    <t>Paweł Wietrzykowski</t>
  </si>
  <si>
    <t>Paweł Buchalski</t>
  </si>
  <si>
    <t>Piotr Rose</t>
  </si>
  <si>
    <t>Dariusz Drewing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</si>
</sst>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0" xfId="0" applyFont="1" applyFill="1"/>
    <xf numFmtId="10" fontId="0" fillId="2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1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449580</xdr:colOff>
          <xdr:row>4</xdr:row>
          <xdr:rowOff>68580</xdr:rowOff>
        </xdr:from>
        <xdr:to>
          <xdr:col>6</xdr:col>
          <xdr:colOff>251460</xdr:colOff>
          <xdr:row>6</xdr:row>
          <xdr:rowOff>68580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SORTUJ WYNIKI!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91c3bed88b8b1a/Strzelectwo/__PFTA/PucharPFTA2021/Wyniki/kolibki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91c3bed88b8b1a/Strzelectwo/__PFTA/PucharPFTA2022/pfta/PucharPFTA2021/Wyniki/kolibki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  <sheetName val="kolibki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</sheetNames>
    <definedNames>
      <definedName name="Sortowani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0C17-8A04-481A-BD95-9441DC0087E2}">
  <dimension ref="A1:Q86"/>
  <sheetViews>
    <sheetView topLeftCell="A22" zoomScale="123" workbookViewId="0">
      <selection activeCell="F38" sqref="F38"/>
    </sheetView>
  </sheetViews>
  <sheetFormatPr defaultRowHeight="14.4" x14ac:dyDescent="0.3"/>
  <cols>
    <col min="1" max="1" width="8" style="1" bestFit="1" customWidth="1"/>
    <col min="2" max="2" width="22.33203125" bestFit="1" customWidth="1"/>
    <col min="3" max="3" width="20.88671875" bestFit="1" customWidth="1"/>
    <col min="5" max="5" width="9.109375" style="3" customWidth="1"/>
    <col min="6" max="6" width="9.109375" style="4" customWidth="1"/>
    <col min="7" max="7" width="8.5546875" style="4" bestFit="1" customWidth="1"/>
    <col min="8" max="8" width="9" style="4" bestFit="1" customWidth="1"/>
    <col min="9" max="9" width="3" customWidth="1"/>
    <col min="10" max="11" width="9.109375" style="6" hidden="1" customWidth="1"/>
    <col min="12" max="12" width="9.109375" style="3" hidden="1" customWidth="1"/>
    <col min="13" max="13" width="9.109375" style="6" hidden="1" customWidth="1"/>
    <col min="14" max="14" width="9.109375" style="6" customWidth="1"/>
    <col min="15" max="17" width="9.109375" customWidth="1"/>
    <col min="257" max="257" width="8" bestFit="1" customWidth="1"/>
    <col min="258" max="258" width="22.33203125" bestFit="1" customWidth="1"/>
    <col min="259" max="259" width="20.88671875" bestFit="1" customWidth="1"/>
    <col min="261" max="262" width="9.109375" customWidth="1"/>
    <col min="263" max="263" width="8.5546875" bestFit="1" customWidth="1"/>
    <col min="264" max="264" width="9" bestFit="1" customWidth="1"/>
    <col min="265" max="265" width="3" customWidth="1"/>
    <col min="266" max="269" width="0" hidden="1" customWidth="1"/>
    <col min="270" max="273" width="9.109375" customWidth="1"/>
    <col min="513" max="513" width="8" bestFit="1" customWidth="1"/>
    <col min="514" max="514" width="22.33203125" bestFit="1" customWidth="1"/>
    <col min="515" max="515" width="20.88671875" bestFit="1" customWidth="1"/>
    <col min="517" max="518" width="9.109375" customWidth="1"/>
    <col min="519" max="519" width="8.5546875" bestFit="1" customWidth="1"/>
    <col min="520" max="520" width="9" bestFit="1" customWidth="1"/>
    <col min="521" max="521" width="3" customWidth="1"/>
    <col min="522" max="525" width="0" hidden="1" customWidth="1"/>
    <col min="526" max="529" width="9.109375" customWidth="1"/>
    <col min="769" max="769" width="8" bestFit="1" customWidth="1"/>
    <col min="770" max="770" width="22.33203125" bestFit="1" customWidth="1"/>
    <col min="771" max="771" width="20.88671875" bestFit="1" customWidth="1"/>
    <col min="773" max="774" width="9.109375" customWidth="1"/>
    <col min="775" max="775" width="8.5546875" bestFit="1" customWidth="1"/>
    <col min="776" max="776" width="9" bestFit="1" customWidth="1"/>
    <col min="777" max="777" width="3" customWidth="1"/>
    <col min="778" max="781" width="0" hidden="1" customWidth="1"/>
    <col min="782" max="785" width="9.109375" customWidth="1"/>
    <col min="1025" max="1025" width="8" bestFit="1" customWidth="1"/>
    <col min="1026" max="1026" width="22.33203125" bestFit="1" customWidth="1"/>
    <col min="1027" max="1027" width="20.88671875" bestFit="1" customWidth="1"/>
    <col min="1029" max="1030" width="9.109375" customWidth="1"/>
    <col min="1031" max="1031" width="8.5546875" bestFit="1" customWidth="1"/>
    <col min="1032" max="1032" width="9" bestFit="1" customWidth="1"/>
    <col min="1033" max="1033" width="3" customWidth="1"/>
    <col min="1034" max="1037" width="0" hidden="1" customWidth="1"/>
    <col min="1038" max="1041" width="9.109375" customWidth="1"/>
    <col min="1281" max="1281" width="8" bestFit="1" customWidth="1"/>
    <col min="1282" max="1282" width="22.33203125" bestFit="1" customWidth="1"/>
    <col min="1283" max="1283" width="20.88671875" bestFit="1" customWidth="1"/>
    <col min="1285" max="1286" width="9.109375" customWidth="1"/>
    <col min="1287" max="1287" width="8.5546875" bestFit="1" customWidth="1"/>
    <col min="1288" max="1288" width="9" bestFit="1" customWidth="1"/>
    <col min="1289" max="1289" width="3" customWidth="1"/>
    <col min="1290" max="1293" width="0" hidden="1" customWidth="1"/>
    <col min="1294" max="1297" width="9.109375" customWidth="1"/>
    <col min="1537" max="1537" width="8" bestFit="1" customWidth="1"/>
    <col min="1538" max="1538" width="22.33203125" bestFit="1" customWidth="1"/>
    <col min="1539" max="1539" width="20.88671875" bestFit="1" customWidth="1"/>
    <col min="1541" max="1542" width="9.109375" customWidth="1"/>
    <col min="1543" max="1543" width="8.5546875" bestFit="1" customWidth="1"/>
    <col min="1544" max="1544" width="9" bestFit="1" customWidth="1"/>
    <col min="1545" max="1545" width="3" customWidth="1"/>
    <col min="1546" max="1549" width="0" hidden="1" customWidth="1"/>
    <col min="1550" max="1553" width="9.109375" customWidth="1"/>
    <col min="1793" max="1793" width="8" bestFit="1" customWidth="1"/>
    <col min="1794" max="1794" width="22.33203125" bestFit="1" customWidth="1"/>
    <col min="1795" max="1795" width="20.88671875" bestFit="1" customWidth="1"/>
    <col min="1797" max="1798" width="9.109375" customWidth="1"/>
    <col min="1799" max="1799" width="8.5546875" bestFit="1" customWidth="1"/>
    <col min="1800" max="1800" width="9" bestFit="1" customWidth="1"/>
    <col min="1801" max="1801" width="3" customWidth="1"/>
    <col min="1802" max="1805" width="0" hidden="1" customWidth="1"/>
    <col min="1806" max="1809" width="9.109375" customWidth="1"/>
    <col min="2049" max="2049" width="8" bestFit="1" customWidth="1"/>
    <col min="2050" max="2050" width="22.33203125" bestFit="1" customWidth="1"/>
    <col min="2051" max="2051" width="20.88671875" bestFit="1" customWidth="1"/>
    <col min="2053" max="2054" width="9.109375" customWidth="1"/>
    <col min="2055" max="2055" width="8.5546875" bestFit="1" customWidth="1"/>
    <col min="2056" max="2056" width="9" bestFit="1" customWidth="1"/>
    <col min="2057" max="2057" width="3" customWidth="1"/>
    <col min="2058" max="2061" width="0" hidden="1" customWidth="1"/>
    <col min="2062" max="2065" width="9.109375" customWidth="1"/>
    <col min="2305" max="2305" width="8" bestFit="1" customWidth="1"/>
    <col min="2306" max="2306" width="22.33203125" bestFit="1" customWidth="1"/>
    <col min="2307" max="2307" width="20.88671875" bestFit="1" customWidth="1"/>
    <col min="2309" max="2310" width="9.109375" customWidth="1"/>
    <col min="2311" max="2311" width="8.5546875" bestFit="1" customWidth="1"/>
    <col min="2312" max="2312" width="9" bestFit="1" customWidth="1"/>
    <col min="2313" max="2313" width="3" customWidth="1"/>
    <col min="2314" max="2317" width="0" hidden="1" customWidth="1"/>
    <col min="2318" max="2321" width="9.109375" customWidth="1"/>
    <col min="2561" max="2561" width="8" bestFit="1" customWidth="1"/>
    <col min="2562" max="2562" width="22.33203125" bestFit="1" customWidth="1"/>
    <col min="2563" max="2563" width="20.88671875" bestFit="1" customWidth="1"/>
    <col min="2565" max="2566" width="9.109375" customWidth="1"/>
    <col min="2567" max="2567" width="8.5546875" bestFit="1" customWidth="1"/>
    <col min="2568" max="2568" width="9" bestFit="1" customWidth="1"/>
    <col min="2569" max="2569" width="3" customWidth="1"/>
    <col min="2570" max="2573" width="0" hidden="1" customWidth="1"/>
    <col min="2574" max="2577" width="9.109375" customWidth="1"/>
    <col min="2817" max="2817" width="8" bestFit="1" customWidth="1"/>
    <col min="2818" max="2818" width="22.33203125" bestFit="1" customWidth="1"/>
    <col min="2819" max="2819" width="20.88671875" bestFit="1" customWidth="1"/>
    <col min="2821" max="2822" width="9.109375" customWidth="1"/>
    <col min="2823" max="2823" width="8.5546875" bestFit="1" customWidth="1"/>
    <col min="2824" max="2824" width="9" bestFit="1" customWidth="1"/>
    <col min="2825" max="2825" width="3" customWidth="1"/>
    <col min="2826" max="2829" width="0" hidden="1" customWidth="1"/>
    <col min="2830" max="2833" width="9.109375" customWidth="1"/>
    <col min="3073" max="3073" width="8" bestFit="1" customWidth="1"/>
    <col min="3074" max="3074" width="22.33203125" bestFit="1" customWidth="1"/>
    <col min="3075" max="3075" width="20.88671875" bestFit="1" customWidth="1"/>
    <col min="3077" max="3078" width="9.109375" customWidth="1"/>
    <col min="3079" max="3079" width="8.5546875" bestFit="1" customWidth="1"/>
    <col min="3080" max="3080" width="9" bestFit="1" customWidth="1"/>
    <col min="3081" max="3081" width="3" customWidth="1"/>
    <col min="3082" max="3085" width="0" hidden="1" customWidth="1"/>
    <col min="3086" max="3089" width="9.109375" customWidth="1"/>
    <col min="3329" max="3329" width="8" bestFit="1" customWidth="1"/>
    <col min="3330" max="3330" width="22.33203125" bestFit="1" customWidth="1"/>
    <col min="3331" max="3331" width="20.88671875" bestFit="1" customWidth="1"/>
    <col min="3333" max="3334" width="9.109375" customWidth="1"/>
    <col min="3335" max="3335" width="8.5546875" bestFit="1" customWidth="1"/>
    <col min="3336" max="3336" width="9" bestFit="1" customWidth="1"/>
    <col min="3337" max="3337" width="3" customWidth="1"/>
    <col min="3338" max="3341" width="0" hidden="1" customWidth="1"/>
    <col min="3342" max="3345" width="9.109375" customWidth="1"/>
    <col min="3585" max="3585" width="8" bestFit="1" customWidth="1"/>
    <col min="3586" max="3586" width="22.33203125" bestFit="1" customWidth="1"/>
    <col min="3587" max="3587" width="20.88671875" bestFit="1" customWidth="1"/>
    <col min="3589" max="3590" width="9.109375" customWidth="1"/>
    <col min="3591" max="3591" width="8.5546875" bestFit="1" customWidth="1"/>
    <col min="3592" max="3592" width="9" bestFit="1" customWidth="1"/>
    <col min="3593" max="3593" width="3" customWidth="1"/>
    <col min="3594" max="3597" width="0" hidden="1" customWidth="1"/>
    <col min="3598" max="3601" width="9.109375" customWidth="1"/>
    <col min="3841" max="3841" width="8" bestFit="1" customWidth="1"/>
    <col min="3842" max="3842" width="22.33203125" bestFit="1" customWidth="1"/>
    <col min="3843" max="3843" width="20.88671875" bestFit="1" customWidth="1"/>
    <col min="3845" max="3846" width="9.109375" customWidth="1"/>
    <col min="3847" max="3847" width="8.5546875" bestFit="1" customWidth="1"/>
    <col min="3848" max="3848" width="9" bestFit="1" customWidth="1"/>
    <col min="3849" max="3849" width="3" customWidth="1"/>
    <col min="3850" max="3853" width="0" hidden="1" customWidth="1"/>
    <col min="3854" max="3857" width="9.109375" customWidth="1"/>
    <col min="4097" max="4097" width="8" bestFit="1" customWidth="1"/>
    <col min="4098" max="4098" width="22.33203125" bestFit="1" customWidth="1"/>
    <col min="4099" max="4099" width="20.88671875" bestFit="1" customWidth="1"/>
    <col min="4101" max="4102" width="9.109375" customWidth="1"/>
    <col min="4103" max="4103" width="8.5546875" bestFit="1" customWidth="1"/>
    <col min="4104" max="4104" width="9" bestFit="1" customWidth="1"/>
    <col min="4105" max="4105" width="3" customWidth="1"/>
    <col min="4106" max="4109" width="0" hidden="1" customWidth="1"/>
    <col min="4110" max="4113" width="9.109375" customWidth="1"/>
    <col min="4353" max="4353" width="8" bestFit="1" customWidth="1"/>
    <col min="4354" max="4354" width="22.33203125" bestFit="1" customWidth="1"/>
    <col min="4355" max="4355" width="20.88671875" bestFit="1" customWidth="1"/>
    <col min="4357" max="4358" width="9.109375" customWidth="1"/>
    <col min="4359" max="4359" width="8.5546875" bestFit="1" customWidth="1"/>
    <col min="4360" max="4360" width="9" bestFit="1" customWidth="1"/>
    <col min="4361" max="4361" width="3" customWidth="1"/>
    <col min="4362" max="4365" width="0" hidden="1" customWidth="1"/>
    <col min="4366" max="4369" width="9.109375" customWidth="1"/>
    <col min="4609" max="4609" width="8" bestFit="1" customWidth="1"/>
    <col min="4610" max="4610" width="22.33203125" bestFit="1" customWidth="1"/>
    <col min="4611" max="4611" width="20.88671875" bestFit="1" customWidth="1"/>
    <col min="4613" max="4614" width="9.109375" customWidth="1"/>
    <col min="4615" max="4615" width="8.5546875" bestFit="1" customWidth="1"/>
    <col min="4616" max="4616" width="9" bestFit="1" customWidth="1"/>
    <col min="4617" max="4617" width="3" customWidth="1"/>
    <col min="4618" max="4621" width="0" hidden="1" customWidth="1"/>
    <col min="4622" max="4625" width="9.109375" customWidth="1"/>
    <col min="4865" max="4865" width="8" bestFit="1" customWidth="1"/>
    <col min="4866" max="4866" width="22.33203125" bestFit="1" customWidth="1"/>
    <col min="4867" max="4867" width="20.88671875" bestFit="1" customWidth="1"/>
    <col min="4869" max="4870" width="9.109375" customWidth="1"/>
    <col min="4871" max="4871" width="8.5546875" bestFit="1" customWidth="1"/>
    <col min="4872" max="4872" width="9" bestFit="1" customWidth="1"/>
    <col min="4873" max="4873" width="3" customWidth="1"/>
    <col min="4874" max="4877" width="0" hidden="1" customWidth="1"/>
    <col min="4878" max="4881" width="9.109375" customWidth="1"/>
    <col min="5121" max="5121" width="8" bestFit="1" customWidth="1"/>
    <col min="5122" max="5122" width="22.33203125" bestFit="1" customWidth="1"/>
    <col min="5123" max="5123" width="20.88671875" bestFit="1" customWidth="1"/>
    <col min="5125" max="5126" width="9.109375" customWidth="1"/>
    <col min="5127" max="5127" width="8.5546875" bestFit="1" customWidth="1"/>
    <col min="5128" max="5128" width="9" bestFit="1" customWidth="1"/>
    <col min="5129" max="5129" width="3" customWidth="1"/>
    <col min="5130" max="5133" width="0" hidden="1" customWidth="1"/>
    <col min="5134" max="5137" width="9.109375" customWidth="1"/>
    <col min="5377" max="5377" width="8" bestFit="1" customWidth="1"/>
    <col min="5378" max="5378" width="22.33203125" bestFit="1" customWidth="1"/>
    <col min="5379" max="5379" width="20.88671875" bestFit="1" customWidth="1"/>
    <col min="5381" max="5382" width="9.109375" customWidth="1"/>
    <col min="5383" max="5383" width="8.5546875" bestFit="1" customWidth="1"/>
    <col min="5384" max="5384" width="9" bestFit="1" customWidth="1"/>
    <col min="5385" max="5385" width="3" customWidth="1"/>
    <col min="5386" max="5389" width="0" hidden="1" customWidth="1"/>
    <col min="5390" max="5393" width="9.109375" customWidth="1"/>
    <col min="5633" max="5633" width="8" bestFit="1" customWidth="1"/>
    <col min="5634" max="5634" width="22.33203125" bestFit="1" customWidth="1"/>
    <col min="5635" max="5635" width="20.88671875" bestFit="1" customWidth="1"/>
    <col min="5637" max="5638" width="9.109375" customWidth="1"/>
    <col min="5639" max="5639" width="8.5546875" bestFit="1" customWidth="1"/>
    <col min="5640" max="5640" width="9" bestFit="1" customWidth="1"/>
    <col min="5641" max="5641" width="3" customWidth="1"/>
    <col min="5642" max="5645" width="0" hidden="1" customWidth="1"/>
    <col min="5646" max="5649" width="9.109375" customWidth="1"/>
    <col min="5889" max="5889" width="8" bestFit="1" customWidth="1"/>
    <col min="5890" max="5890" width="22.33203125" bestFit="1" customWidth="1"/>
    <col min="5891" max="5891" width="20.88671875" bestFit="1" customWidth="1"/>
    <col min="5893" max="5894" width="9.109375" customWidth="1"/>
    <col min="5895" max="5895" width="8.5546875" bestFit="1" customWidth="1"/>
    <col min="5896" max="5896" width="9" bestFit="1" customWidth="1"/>
    <col min="5897" max="5897" width="3" customWidth="1"/>
    <col min="5898" max="5901" width="0" hidden="1" customWidth="1"/>
    <col min="5902" max="5905" width="9.109375" customWidth="1"/>
    <col min="6145" max="6145" width="8" bestFit="1" customWidth="1"/>
    <col min="6146" max="6146" width="22.33203125" bestFit="1" customWidth="1"/>
    <col min="6147" max="6147" width="20.88671875" bestFit="1" customWidth="1"/>
    <col min="6149" max="6150" width="9.109375" customWidth="1"/>
    <col min="6151" max="6151" width="8.5546875" bestFit="1" customWidth="1"/>
    <col min="6152" max="6152" width="9" bestFit="1" customWidth="1"/>
    <col min="6153" max="6153" width="3" customWidth="1"/>
    <col min="6154" max="6157" width="0" hidden="1" customWidth="1"/>
    <col min="6158" max="6161" width="9.109375" customWidth="1"/>
    <col min="6401" max="6401" width="8" bestFit="1" customWidth="1"/>
    <col min="6402" max="6402" width="22.33203125" bestFit="1" customWidth="1"/>
    <col min="6403" max="6403" width="20.88671875" bestFit="1" customWidth="1"/>
    <col min="6405" max="6406" width="9.109375" customWidth="1"/>
    <col min="6407" max="6407" width="8.5546875" bestFit="1" customWidth="1"/>
    <col min="6408" max="6408" width="9" bestFit="1" customWidth="1"/>
    <col min="6409" max="6409" width="3" customWidth="1"/>
    <col min="6410" max="6413" width="0" hidden="1" customWidth="1"/>
    <col min="6414" max="6417" width="9.109375" customWidth="1"/>
    <col min="6657" max="6657" width="8" bestFit="1" customWidth="1"/>
    <col min="6658" max="6658" width="22.33203125" bestFit="1" customWidth="1"/>
    <col min="6659" max="6659" width="20.88671875" bestFit="1" customWidth="1"/>
    <col min="6661" max="6662" width="9.109375" customWidth="1"/>
    <col min="6663" max="6663" width="8.5546875" bestFit="1" customWidth="1"/>
    <col min="6664" max="6664" width="9" bestFit="1" customWidth="1"/>
    <col min="6665" max="6665" width="3" customWidth="1"/>
    <col min="6666" max="6669" width="0" hidden="1" customWidth="1"/>
    <col min="6670" max="6673" width="9.109375" customWidth="1"/>
    <col min="6913" max="6913" width="8" bestFit="1" customWidth="1"/>
    <col min="6914" max="6914" width="22.33203125" bestFit="1" customWidth="1"/>
    <col min="6915" max="6915" width="20.88671875" bestFit="1" customWidth="1"/>
    <col min="6917" max="6918" width="9.109375" customWidth="1"/>
    <col min="6919" max="6919" width="8.5546875" bestFit="1" customWidth="1"/>
    <col min="6920" max="6920" width="9" bestFit="1" customWidth="1"/>
    <col min="6921" max="6921" width="3" customWidth="1"/>
    <col min="6922" max="6925" width="0" hidden="1" customWidth="1"/>
    <col min="6926" max="6929" width="9.109375" customWidth="1"/>
    <col min="7169" max="7169" width="8" bestFit="1" customWidth="1"/>
    <col min="7170" max="7170" width="22.33203125" bestFit="1" customWidth="1"/>
    <col min="7171" max="7171" width="20.88671875" bestFit="1" customWidth="1"/>
    <col min="7173" max="7174" width="9.109375" customWidth="1"/>
    <col min="7175" max="7175" width="8.5546875" bestFit="1" customWidth="1"/>
    <col min="7176" max="7176" width="9" bestFit="1" customWidth="1"/>
    <col min="7177" max="7177" width="3" customWidth="1"/>
    <col min="7178" max="7181" width="0" hidden="1" customWidth="1"/>
    <col min="7182" max="7185" width="9.109375" customWidth="1"/>
    <col min="7425" max="7425" width="8" bestFit="1" customWidth="1"/>
    <col min="7426" max="7426" width="22.33203125" bestFit="1" customWidth="1"/>
    <col min="7427" max="7427" width="20.88671875" bestFit="1" customWidth="1"/>
    <col min="7429" max="7430" width="9.109375" customWidth="1"/>
    <col min="7431" max="7431" width="8.5546875" bestFit="1" customWidth="1"/>
    <col min="7432" max="7432" width="9" bestFit="1" customWidth="1"/>
    <col min="7433" max="7433" width="3" customWidth="1"/>
    <col min="7434" max="7437" width="0" hidden="1" customWidth="1"/>
    <col min="7438" max="7441" width="9.109375" customWidth="1"/>
    <col min="7681" max="7681" width="8" bestFit="1" customWidth="1"/>
    <col min="7682" max="7682" width="22.33203125" bestFit="1" customWidth="1"/>
    <col min="7683" max="7683" width="20.88671875" bestFit="1" customWidth="1"/>
    <col min="7685" max="7686" width="9.109375" customWidth="1"/>
    <col min="7687" max="7687" width="8.5546875" bestFit="1" customWidth="1"/>
    <col min="7688" max="7688" width="9" bestFit="1" customWidth="1"/>
    <col min="7689" max="7689" width="3" customWidth="1"/>
    <col min="7690" max="7693" width="0" hidden="1" customWidth="1"/>
    <col min="7694" max="7697" width="9.109375" customWidth="1"/>
    <col min="7937" max="7937" width="8" bestFit="1" customWidth="1"/>
    <col min="7938" max="7938" width="22.33203125" bestFit="1" customWidth="1"/>
    <col min="7939" max="7939" width="20.88671875" bestFit="1" customWidth="1"/>
    <col min="7941" max="7942" width="9.109375" customWidth="1"/>
    <col min="7943" max="7943" width="8.5546875" bestFit="1" customWidth="1"/>
    <col min="7944" max="7944" width="9" bestFit="1" customWidth="1"/>
    <col min="7945" max="7945" width="3" customWidth="1"/>
    <col min="7946" max="7949" width="0" hidden="1" customWidth="1"/>
    <col min="7950" max="7953" width="9.109375" customWidth="1"/>
    <col min="8193" max="8193" width="8" bestFit="1" customWidth="1"/>
    <col min="8194" max="8194" width="22.33203125" bestFit="1" customWidth="1"/>
    <col min="8195" max="8195" width="20.88671875" bestFit="1" customWidth="1"/>
    <col min="8197" max="8198" width="9.109375" customWidth="1"/>
    <col min="8199" max="8199" width="8.5546875" bestFit="1" customWidth="1"/>
    <col min="8200" max="8200" width="9" bestFit="1" customWidth="1"/>
    <col min="8201" max="8201" width="3" customWidth="1"/>
    <col min="8202" max="8205" width="0" hidden="1" customWidth="1"/>
    <col min="8206" max="8209" width="9.109375" customWidth="1"/>
    <col min="8449" max="8449" width="8" bestFit="1" customWidth="1"/>
    <col min="8450" max="8450" width="22.33203125" bestFit="1" customWidth="1"/>
    <col min="8451" max="8451" width="20.88671875" bestFit="1" customWidth="1"/>
    <col min="8453" max="8454" width="9.109375" customWidth="1"/>
    <col min="8455" max="8455" width="8.5546875" bestFit="1" customWidth="1"/>
    <col min="8456" max="8456" width="9" bestFit="1" customWidth="1"/>
    <col min="8457" max="8457" width="3" customWidth="1"/>
    <col min="8458" max="8461" width="0" hidden="1" customWidth="1"/>
    <col min="8462" max="8465" width="9.109375" customWidth="1"/>
    <col min="8705" max="8705" width="8" bestFit="1" customWidth="1"/>
    <col min="8706" max="8706" width="22.33203125" bestFit="1" customWidth="1"/>
    <col min="8707" max="8707" width="20.88671875" bestFit="1" customWidth="1"/>
    <col min="8709" max="8710" width="9.109375" customWidth="1"/>
    <col min="8711" max="8711" width="8.5546875" bestFit="1" customWidth="1"/>
    <col min="8712" max="8712" width="9" bestFit="1" customWidth="1"/>
    <col min="8713" max="8713" width="3" customWidth="1"/>
    <col min="8714" max="8717" width="0" hidden="1" customWidth="1"/>
    <col min="8718" max="8721" width="9.109375" customWidth="1"/>
    <col min="8961" max="8961" width="8" bestFit="1" customWidth="1"/>
    <col min="8962" max="8962" width="22.33203125" bestFit="1" customWidth="1"/>
    <col min="8963" max="8963" width="20.88671875" bestFit="1" customWidth="1"/>
    <col min="8965" max="8966" width="9.109375" customWidth="1"/>
    <col min="8967" max="8967" width="8.5546875" bestFit="1" customWidth="1"/>
    <col min="8968" max="8968" width="9" bestFit="1" customWidth="1"/>
    <col min="8969" max="8969" width="3" customWidth="1"/>
    <col min="8970" max="8973" width="0" hidden="1" customWidth="1"/>
    <col min="8974" max="8977" width="9.109375" customWidth="1"/>
    <col min="9217" max="9217" width="8" bestFit="1" customWidth="1"/>
    <col min="9218" max="9218" width="22.33203125" bestFit="1" customWidth="1"/>
    <col min="9219" max="9219" width="20.88671875" bestFit="1" customWidth="1"/>
    <col min="9221" max="9222" width="9.109375" customWidth="1"/>
    <col min="9223" max="9223" width="8.5546875" bestFit="1" customWidth="1"/>
    <col min="9224" max="9224" width="9" bestFit="1" customWidth="1"/>
    <col min="9225" max="9225" width="3" customWidth="1"/>
    <col min="9226" max="9229" width="0" hidden="1" customWidth="1"/>
    <col min="9230" max="9233" width="9.109375" customWidth="1"/>
    <col min="9473" max="9473" width="8" bestFit="1" customWidth="1"/>
    <col min="9474" max="9474" width="22.33203125" bestFit="1" customWidth="1"/>
    <col min="9475" max="9475" width="20.88671875" bestFit="1" customWidth="1"/>
    <col min="9477" max="9478" width="9.109375" customWidth="1"/>
    <col min="9479" max="9479" width="8.5546875" bestFit="1" customWidth="1"/>
    <col min="9480" max="9480" width="9" bestFit="1" customWidth="1"/>
    <col min="9481" max="9481" width="3" customWidth="1"/>
    <col min="9482" max="9485" width="0" hidden="1" customWidth="1"/>
    <col min="9486" max="9489" width="9.109375" customWidth="1"/>
    <col min="9729" max="9729" width="8" bestFit="1" customWidth="1"/>
    <col min="9730" max="9730" width="22.33203125" bestFit="1" customWidth="1"/>
    <col min="9731" max="9731" width="20.88671875" bestFit="1" customWidth="1"/>
    <col min="9733" max="9734" width="9.109375" customWidth="1"/>
    <col min="9735" max="9735" width="8.5546875" bestFit="1" customWidth="1"/>
    <col min="9736" max="9736" width="9" bestFit="1" customWidth="1"/>
    <col min="9737" max="9737" width="3" customWidth="1"/>
    <col min="9738" max="9741" width="0" hidden="1" customWidth="1"/>
    <col min="9742" max="9745" width="9.109375" customWidth="1"/>
    <col min="9985" max="9985" width="8" bestFit="1" customWidth="1"/>
    <col min="9986" max="9986" width="22.33203125" bestFit="1" customWidth="1"/>
    <col min="9987" max="9987" width="20.88671875" bestFit="1" customWidth="1"/>
    <col min="9989" max="9990" width="9.109375" customWidth="1"/>
    <col min="9991" max="9991" width="8.5546875" bestFit="1" customWidth="1"/>
    <col min="9992" max="9992" width="9" bestFit="1" customWidth="1"/>
    <col min="9993" max="9993" width="3" customWidth="1"/>
    <col min="9994" max="9997" width="0" hidden="1" customWidth="1"/>
    <col min="9998" max="10001" width="9.109375" customWidth="1"/>
    <col min="10241" max="10241" width="8" bestFit="1" customWidth="1"/>
    <col min="10242" max="10242" width="22.33203125" bestFit="1" customWidth="1"/>
    <col min="10243" max="10243" width="20.88671875" bestFit="1" customWidth="1"/>
    <col min="10245" max="10246" width="9.109375" customWidth="1"/>
    <col min="10247" max="10247" width="8.5546875" bestFit="1" customWidth="1"/>
    <col min="10248" max="10248" width="9" bestFit="1" customWidth="1"/>
    <col min="10249" max="10249" width="3" customWidth="1"/>
    <col min="10250" max="10253" width="0" hidden="1" customWidth="1"/>
    <col min="10254" max="10257" width="9.109375" customWidth="1"/>
    <col min="10497" max="10497" width="8" bestFit="1" customWidth="1"/>
    <col min="10498" max="10498" width="22.33203125" bestFit="1" customWidth="1"/>
    <col min="10499" max="10499" width="20.88671875" bestFit="1" customWidth="1"/>
    <col min="10501" max="10502" width="9.109375" customWidth="1"/>
    <col min="10503" max="10503" width="8.5546875" bestFit="1" customWidth="1"/>
    <col min="10504" max="10504" width="9" bestFit="1" customWidth="1"/>
    <col min="10505" max="10505" width="3" customWidth="1"/>
    <col min="10506" max="10509" width="0" hidden="1" customWidth="1"/>
    <col min="10510" max="10513" width="9.109375" customWidth="1"/>
    <col min="10753" max="10753" width="8" bestFit="1" customWidth="1"/>
    <col min="10754" max="10754" width="22.33203125" bestFit="1" customWidth="1"/>
    <col min="10755" max="10755" width="20.88671875" bestFit="1" customWidth="1"/>
    <col min="10757" max="10758" width="9.109375" customWidth="1"/>
    <col min="10759" max="10759" width="8.5546875" bestFit="1" customWidth="1"/>
    <col min="10760" max="10760" width="9" bestFit="1" customWidth="1"/>
    <col min="10761" max="10761" width="3" customWidth="1"/>
    <col min="10762" max="10765" width="0" hidden="1" customWidth="1"/>
    <col min="10766" max="10769" width="9.109375" customWidth="1"/>
    <col min="11009" max="11009" width="8" bestFit="1" customWidth="1"/>
    <col min="11010" max="11010" width="22.33203125" bestFit="1" customWidth="1"/>
    <col min="11011" max="11011" width="20.88671875" bestFit="1" customWidth="1"/>
    <col min="11013" max="11014" width="9.109375" customWidth="1"/>
    <col min="11015" max="11015" width="8.5546875" bestFit="1" customWidth="1"/>
    <col min="11016" max="11016" width="9" bestFit="1" customWidth="1"/>
    <col min="11017" max="11017" width="3" customWidth="1"/>
    <col min="11018" max="11021" width="0" hidden="1" customWidth="1"/>
    <col min="11022" max="11025" width="9.109375" customWidth="1"/>
    <col min="11265" max="11265" width="8" bestFit="1" customWidth="1"/>
    <col min="11266" max="11266" width="22.33203125" bestFit="1" customWidth="1"/>
    <col min="11267" max="11267" width="20.88671875" bestFit="1" customWidth="1"/>
    <col min="11269" max="11270" width="9.109375" customWidth="1"/>
    <col min="11271" max="11271" width="8.5546875" bestFit="1" customWidth="1"/>
    <col min="11272" max="11272" width="9" bestFit="1" customWidth="1"/>
    <col min="11273" max="11273" width="3" customWidth="1"/>
    <col min="11274" max="11277" width="0" hidden="1" customWidth="1"/>
    <col min="11278" max="11281" width="9.109375" customWidth="1"/>
    <col min="11521" max="11521" width="8" bestFit="1" customWidth="1"/>
    <col min="11522" max="11522" width="22.33203125" bestFit="1" customWidth="1"/>
    <col min="11523" max="11523" width="20.88671875" bestFit="1" customWidth="1"/>
    <col min="11525" max="11526" width="9.109375" customWidth="1"/>
    <col min="11527" max="11527" width="8.5546875" bestFit="1" customWidth="1"/>
    <col min="11528" max="11528" width="9" bestFit="1" customWidth="1"/>
    <col min="11529" max="11529" width="3" customWidth="1"/>
    <col min="11530" max="11533" width="0" hidden="1" customWidth="1"/>
    <col min="11534" max="11537" width="9.109375" customWidth="1"/>
    <col min="11777" max="11777" width="8" bestFit="1" customWidth="1"/>
    <col min="11778" max="11778" width="22.33203125" bestFit="1" customWidth="1"/>
    <col min="11779" max="11779" width="20.88671875" bestFit="1" customWidth="1"/>
    <col min="11781" max="11782" width="9.109375" customWidth="1"/>
    <col min="11783" max="11783" width="8.5546875" bestFit="1" customWidth="1"/>
    <col min="11784" max="11784" width="9" bestFit="1" customWidth="1"/>
    <col min="11785" max="11785" width="3" customWidth="1"/>
    <col min="11786" max="11789" width="0" hidden="1" customWidth="1"/>
    <col min="11790" max="11793" width="9.109375" customWidth="1"/>
    <col min="12033" max="12033" width="8" bestFit="1" customWidth="1"/>
    <col min="12034" max="12034" width="22.33203125" bestFit="1" customWidth="1"/>
    <col min="12035" max="12035" width="20.88671875" bestFit="1" customWidth="1"/>
    <col min="12037" max="12038" width="9.109375" customWidth="1"/>
    <col min="12039" max="12039" width="8.5546875" bestFit="1" customWidth="1"/>
    <col min="12040" max="12040" width="9" bestFit="1" customWidth="1"/>
    <col min="12041" max="12041" width="3" customWidth="1"/>
    <col min="12042" max="12045" width="0" hidden="1" customWidth="1"/>
    <col min="12046" max="12049" width="9.109375" customWidth="1"/>
    <col min="12289" max="12289" width="8" bestFit="1" customWidth="1"/>
    <col min="12290" max="12290" width="22.33203125" bestFit="1" customWidth="1"/>
    <col min="12291" max="12291" width="20.88671875" bestFit="1" customWidth="1"/>
    <col min="12293" max="12294" width="9.109375" customWidth="1"/>
    <col min="12295" max="12295" width="8.5546875" bestFit="1" customWidth="1"/>
    <col min="12296" max="12296" width="9" bestFit="1" customWidth="1"/>
    <col min="12297" max="12297" width="3" customWidth="1"/>
    <col min="12298" max="12301" width="0" hidden="1" customWidth="1"/>
    <col min="12302" max="12305" width="9.109375" customWidth="1"/>
    <col min="12545" max="12545" width="8" bestFit="1" customWidth="1"/>
    <col min="12546" max="12546" width="22.33203125" bestFit="1" customWidth="1"/>
    <col min="12547" max="12547" width="20.88671875" bestFit="1" customWidth="1"/>
    <col min="12549" max="12550" width="9.109375" customWidth="1"/>
    <col min="12551" max="12551" width="8.5546875" bestFit="1" customWidth="1"/>
    <col min="12552" max="12552" width="9" bestFit="1" customWidth="1"/>
    <col min="12553" max="12553" width="3" customWidth="1"/>
    <col min="12554" max="12557" width="0" hidden="1" customWidth="1"/>
    <col min="12558" max="12561" width="9.109375" customWidth="1"/>
    <col min="12801" max="12801" width="8" bestFit="1" customWidth="1"/>
    <col min="12802" max="12802" width="22.33203125" bestFit="1" customWidth="1"/>
    <col min="12803" max="12803" width="20.88671875" bestFit="1" customWidth="1"/>
    <col min="12805" max="12806" width="9.109375" customWidth="1"/>
    <col min="12807" max="12807" width="8.5546875" bestFit="1" customWidth="1"/>
    <col min="12808" max="12808" width="9" bestFit="1" customWidth="1"/>
    <col min="12809" max="12809" width="3" customWidth="1"/>
    <col min="12810" max="12813" width="0" hidden="1" customWidth="1"/>
    <col min="12814" max="12817" width="9.109375" customWidth="1"/>
    <col min="13057" max="13057" width="8" bestFit="1" customWidth="1"/>
    <col min="13058" max="13058" width="22.33203125" bestFit="1" customWidth="1"/>
    <col min="13059" max="13059" width="20.88671875" bestFit="1" customWidth="1"/>
    <col min="13061" max="13062" width="9.109375" customWidth="1"/>
    <col min="13063" max="13063" width="8.5546875" bestFit="1" customWidth="1"/>
    <col min="13064" max="13064" width="9" bestFit="1" customWidth="1"/>
    <col min="13065" max="13065" width="3" customWidth="1"/>
    <col min="13066" max="13069" width="0" hidden="1" customWidth="1"/>
    <col min="13070" max="13073" width="9.109375" customWidth="1"/>
    <col min="13313" max="13313" width="8" bestFit="1" customWidth="1"/>
    <col min="13314" max="13314" width="22.33203125" bestFit="1" customWidth="1"/>
    <col min="13315" max="13315" width="20.88671875" bestFit="1" customWidth="1"/>
    <col min="13317" max="13318" width="9.109375" customWidth="1"/>
    <col min="13319" max="13319" width="8.5546875" bestFit="1" customWidth="1"/>
    <col min="13320" max="13320" width="9" bestFit="1" customWidth="1"/>
    <col min="13321" max="13321" width="3" customWidth="1"/>
    <col min="13322" max="13325" width="0" hidden="1" customWidth="1"/>
    <col min="13326" max="13329" width="9.109375" customWidth="1"/>
    <col min="13569" max="13569" width="8" bestFit="1" customWidth="1"/>
    <col min="13570" max="13570" width="22.33203125" bestFit="1" customWidth="1"/>
    <col min="13571" max="13571" width="20.88671875" bestFit="1" customWidth="1"/>
    <col min="13573" max="13574" width="9.109375" customWidth="1"/>
    <col min="13575" max="13575" width="8.5546875" bestFit="1" customWidth="1"/>
    <col min="13576" max="13576" width="9" bestFit="1" customWidth="1"/>
    <col min="13577" max="13577" width="3" customWidth="1"/>
    <col min="13578" max="13581" width="0" hidden="1" customWidth="1"/>
    <col min="13582" max="13585" width="9.109375" customWidth="1"/>
    <col min="13825" max="13825" width="8" bestFit="1" customWidth="1"/>
    <col min="13826" max="13826" width="22.33203125" bestFit="1" customWidth="1"/>
    <col min="13827" max="13827" width="20.88671875" bestFit="1" customWidth="1"/>
    <col min="13829" max="13830" width="9.109375" customWidth="1"/>
    <col min="13831" max="13831" width="8.5546875" bestFit="1" customWidth="1"/>
    <col min="13832" max="13832" width="9" bestFit="1" customWidth="1"/>
    <col min="13833" max="13833" width="3" customWidth="1"/>
    <col min="13834" max="13837" width="0" hidden="1" customWidth="1"/>
    <col min="13838" max="13841" width="9.109375" customWidth="1"/>
    <col min="14081" max="14081" width="8" bestFit="1" customWidth="1"/>
    <col min="14082" max="14082" width="22.33203125" bestFit="1" customWidth="1"/>
    <col min="14083" max="14083" width="20.88671875" bestFit="1" customWidth="1"/>
    <col min="14085" max="14086" width="9.109375" customWidth="1"/>
    <col min="14087" max="14087" width="8.5546875" bestFit="1" customWidth="1"/>
    <col min="14088" max="14088" width="9" bestFit="1" customWidth="1"/>
    <col min="14089" max="14089" width="3" customWidth="1"/>
    <col min="14090" max="14093" width="0" hidden="1" customWidth="1"/>
    <col min="14094" max="14097" width="9.109375" customWidth="1"/>
    <col min="14337" max="14337" width="8" bestFit="1" customWidth="1"/>
    <col min="14338" max="14338" width="22.33203125" bestFit="1" customWidth="1"/>
    <col min="14339" max="14339" width="20.88671875" bestFit="1" customWidth="1"/>
    <col min="14341" max="14342" width="9.109375" customWidth="1"/>
    <col min="14343" max="14343" width="8.5546875" bestFit="1" customWidth="1"/>
    <col min="14344" max="14344" width="9" bestFit="1" customWidth="1"/>
    <col min="14345" max="14345" width="3" customWidth="1"/>
    <col min="14346" max="14349" width="0" hidden="1" customWidth="1"/>
    <col min="14350" max="14353" width="9.109375" customWidth="1"/>
    <col min="14593" max="14593" width="8" bestFit="1" customWidth="1"/>
    <col min="14594" max="14594" width="22.33203125" bestFit="1" customWidth="1"/>
    <col min="14595" max="14595" width="20.88671875" bestFit="1" customWidth="1"/>
    <col min="14597" max="14598" width="9.109375" customWidth="1"/>
    <col min="14599" max="14599" width="8.5546875" bestFit="1" customWidth="1"/>
    <col min="14600" max="14600" width="9" bestFit="1" customWidth="1"/>
    <col min="14601" max="14601" width="3" customWidth="1"/>
    <col min="14602" max="14605" width="0" hidden="1" customWidth="1"/>
    <col min="14606" max="14609" width="9.109375" customWidth="1"/>
    <col min="14849" max="14849" width="8" bestFit="1" customWidth="1"/>
    <col min="14850" max="14850" width="22.33203125" bestFit="1" customWidth="1"/>
    <col min="14851" max="14851" width="20.88671875" bestFit="1" customWidth="1"/>
    <col min="14853" max="14854" width="9.109375" customWidth="1"/>
    <col min="14855" max="14855" width="8.5546875" bestFit="1" customWidth="1"/>
    <col min="14856" max="14856" width="9" bestFit="1" customWidth="1"/>
    <col min="14857" max="14857" width="3" customWidth="1"/>
    <col min="14858" max="14861" width="0" hidden="1" customWidth="1"/>
    <col min="14862" max="14865" width="9.109375" customWidth="1"/>
    <col min="15105" max="15105" width="8" bestFit="1" customWidth="1"/>
    <col min="15106" max="15106" width="22.33203125" bestFit="1" customWidth="1"/>
    <col min="15107" max="15107" width="20.88671875" bestFit="1" customWidth="1"/>
    <col min="15109" max="15110" width="9.109375" customWidth="1"/>
    <col min="15111" max="15111" width="8.5546875" bestFit="1" customWidth="1"/>
    <col min="15112" max="15112" width="9" bestFit="1" customWidth="1"/>
    <col min="15113" max="15113" width="3" customWidth="1"/>
    <col min="15114" max="15117" width="0" hidden="1" customWidth="1"/>
    <col min="15118" max="15121" width="9.109375" customWidth="1"/>
    <col min="15361" max="15361" width="8" bestFit="1" customWidth="1"/>
    <col min="15362" max="15362" width="22.33203125" bestFit="1" customWidth="1"/>
    <col min="15363" max="15363" width="20.88671875" bestFit="1" customWidth="1"/>
    <col min="15365" max="15366" width="9.109375" customWidth="1"/>
    <col min="15367" max="15367" width="8.5546875" bestFit="1" customWidth="1"/>
    <col min="15368" max="15368" width="9" bestFit="1" customWidth="1"/>
    <col min="15369" max="15369" width="3" customWidth="1"/>
    <col min="15370" max="15373" width="0" hidden="1" customWidth="1"/>
    <col min="15374" max="15377" width="9.109375" customWidth="1"/>
    <col min="15617" max="15617" width="8" bestFit="1" customWidth="1"/>
    <col min="15618" max="15618" width="22.33203125" bestFit="1" customWidth="1"/>
    <col min="15619" max="15619" width="20.88671875" bestFit="1" customWidth="1"/>
    <col min="15621" max="15622" width="9.109375" customWidth="1"/>
    <col min="15623" max="15623" width="8.5546875" bestFit="1" customWidth="1"/>
    <col min="15624" max="15624" width="9" bestFit="1" customWidth="1"/>
    <col min="15625" max="15625" width="3" customWidth="1"/>
    <col min="15626" max="15629" width="0" hidden="1" customWidth="1"/>
    <col min="15630" max="15633" width="9.109375" customWidth="1"/>
    <col min="15873" max="15873" width="8" bestFit="1" customWidth="1"/>
    <col min="15874" max="15874" width="22.33203125" bestFit="1" customWidth="1"/>
    <col min="15875" max="15875" width="20.88671875" bestFit="1" customWidth="1"/>
    <col min="15877" max="15878" width="9.109375" customWidth="1"/>
    <col min="15879" max="15879" width="8.5546875" bestFit="1" customWidth="1"/>
    <col min="15880" max="15880" width="9" bestFit="1" customWidth="1"/>
    <col min="15881" max="15881" width="3" customWidth="1"/>
    <col min="15882" max="15885" width="0" hidden="1" customWidth="1"/>
    <col min="15886" max="15889" width="9.109375" customWidth="1"/>
    <col min="16129" max="16129" width="8" bestFit="1" customWidth="1"/>
    <col min="16130" max="16130" width="22.33203125" bestFit="1" customWidth="1"/>
    <col min="16131" max="16131" width="20.88671875" bestFit="1" customWidth="1"/>
    <col min="16133" max="16134" width="9.109375" customWidth="1"/>
    <col min="16135" max="16135" width="8.5546875" bestFit="1" customWidth="1"/>
    <col min="16136" max="16136" width="9" bestFit="1" customWidth="1"/>
    <col min="16137" max="16137" width="3" customWidth="1"/>
    <col min="16138" max="16141" width="0" hidden="1" customWidth="1"/>
    <col min="16142" max="16145" width="9.109375" customWidth="1"/>
  </cols>
  <sheetData>
    <row r="1" spans="1:16" x14ac:dyDescent="0.3">
      <c r="B1" s="2" t="s">
        <v>0</v>
      </c>
      <c r="I1" s="5"/>
      <c r="O1" s="27" t="s">
        <v>1</v>
      </c>
      <c r="P1" s="27"/>
    </row>
    <row r="2" spans="1:16" x14ac:dyDescent="0.3">
      <c r="B2" s="7" t="s">
        <v>2</v>
      </c>
      <c r="C2">
        <v>74</v>
      </c>
      <c r="D2" t="s">
        <v>3</v>
      </c>
      <c r="I2" s="5"/>
      <c r="O2" s="7" t="s">
        <v>4</v>
      </c>
      <c r="P2" s="8">
        <v>25</v>
      </c>
    </row>
    <row r="3" spans="1:16" x14ac:dyDescent="0.3">
      <c r="B3" s="7" t="s">
        <v>5</v>
      </c>
      <c r="C3">
        <v>62</v>
      </c>
      <c r="D3" t="s">
        <v>3</v>
      </c>
      <c r="G3" s="22" t="s">
        <v>6</v>
      </c>
      <c r="I3" s="5"/>
      <c r="O3" s="7" t="s">
        <v>7</v>
      </c>
      <c r="P3" s="9">
        <v>0</v>
      </c>
    </row>
    <row r="4" spans="1:16" x14ac:dyDescent="0.3">
      <c r="B4" s="7" t="s">
        <v>1</v>
      </c>
      <c r="C4">
        <v>70</v>
      </c>
      <c r="D4" t="s">
        <v>3</v>
      </c>
      <c r="G4" s="10">
        <f>MAX(G27,G15,G33,G39,G57,G9,G69,G21,G63,G45,G51,G75,G81)</f>
        <v>2.7262672811059909</v>
      </c>
      <c r="I4" s="5"/>
      <c r="O4" s="7" t="s">
        <v>8</v>
      </c>
      <c r="P4" s="4">
        <f>P2*2+(40-P2)-P3</f>
        <v>65</v>
      </c>
    </row>
    <row r="5" spans="1:16" x14ac:dyDescent="0.3">
      <c r="B5" s="7" t="s">
        <v>9</v>
      </c>
      <c r="C5">
        <v>1</v>
      </c>
      <c r="D5" t="s">
        <v>3</v>
      </c>
      <c r="I5" s="5"/>
    </row>
    <row r="6" spans="1:16" x14ac:dyDescent="0.3">
      <c r="B6" s="7" t="s">
        <v>10</v>
      </c>
      <c r="C6">
        <v>1</v>
      </c>
      <c r="D6" t="s">
        <v>3</v>
      </c>
      <c r="I6" s="5"/>
    </row>
    <row r="7" spans="1:16" x14ac:dyDescent="0.3">
      <c r="A7" s="11"/>
      <c r="B7" s="5"/>
      <c r="C7" s="5"/>
      <c r="D7" s="5"/>
      <c r="E7" s="12"/>
      <c r="F7" s="13"/>
      <c r="G7" s="13"/>
      <c r="H7" s="13"/>
      <c r="I7" s="5"/>
    </row>
    <row r="8" spans="1:16" ht="30.6" x14ac:dyDescent="0.3">
      <c r="A8" s="1" t="s">
        <v>35</v>
      </c>
      <c r="B8" s="14" t="s">
        <v>11</v>
      </c>
      <c r="C8" s="14" t="s">
        <v>12</v>
      </c>
      <c r="D8" t="s">
        <v>13</v>
      </c>
      <c r="E8" s="15" t="s">
        <v>14</v>
      </c>
      <c r="F8" s="16" t="s">
        <v>3</v>
      </c>
      <c r="G8" s="17" t="s">
        <v>15</v>
      </c>
      <c r="H8" s="17" t="s">
        <v>16</v>
      </c>
      <c r="I8" s="5"/>
    </row>
    <row r="9" spans="1:16" x14ac:dyDescent="0.3">
      <c r="A9" s="23">
        <v>1</v>
      </c>
      <c r="B9" s="24" t="s">
        <v>17</v>
      </c>
      <c r="C9" t="s">
        <v>26</v>
      </c>
      <c r="D9" t="s">
        <v>1</v>
      </c>
      <c r="E9" s="3">
        <f>IF(D9=$B$2,F9/$C$2,IF(D9=$B$4,F9/$C$4,IF(D9=$B$5,F9/$C$5,IF(D9=$B$6,F9/$C$6,IF(D9=$B$3,F9/$C$3,"ERROR!!!")))))</f>
        <v>0.91428571428571426</v>
      </c>
      <c r="F9" s="16">
        <v>64</v>
      </c>
      <c r="G9" s="25">
        <f>LARGE(E9:E13,1)+LARGE(E9:E13,2)+LARGE(E9:E13,3)</f>
        <v>2.657142857142857</v>
      </c>
      <c r="H9" s="25">
        <f>G9/$G$4</f>
        <v>0.9746450304259634</v>
      </c>
      <c r="I9" s="5"/>
      <c r="M9" s="18"/>
    </row>
    <row r="10" spans="1:16" x14ac:dyDescent="0.3">
      <c r="A10" s="23"/>
      <c r="B10" s="24"/>
      <c r="C10" t="s">
        <v>37</v>
      </c>
      <c r="D10" t="s">
        <v>1</v>
      </c>
      <c r="E10" s="3">
        <f>IF(D10=$B$2,F10/$C$2,IF(D10=$B$4,F10/$C$4,IF(D10=$B$5,F10/$C$5,IF(D10=$B$6,F10/$C$6,IF(D10=$B$3,F10/$C$3,"ERROR!!!")))))</f>
        <v>0.88571428571428568</v>
      </c>
      <c r="F10" s="16">
        <v>62</v>
      </c>
      <c r="G10" s="26"/>
      <c r="H10" s="25"/>
      <c r="I10" s="5"/>
      <c r="M10" s="18"/>
    </row>
    <row r="11" spans="1:16" x14ac:dyDescent="0.3">
      <c r="A11" s="23"/>
      <c r="B11" s="24"/>
      <c r="C11" t="s">
        <v>18</v>
      </c>
      <c r="D11" t="s">
        <v>1</v>
      </c>
      <c r="E11" s="3">
        <f>IF(D11=$B$2,F11/$C$2,IF(D11=$B$4,F11/$C$4,IF(D11=$B$5,F11/$C$5,IF(D11=$B$6,F11/$C$6,IF(D11=$B$3,F11/$C$3,"ERROR!!!")))))</f>
        <v>0.8571428571428571</v>
      </c>
      <c r="F11" s="16">
        <v>60</v>
      </c>
      <c r="G11" s="26"/>
      <c r="H11" s="25"/>
      <c r="I11" s="5"/>
      <c r="M11" s="18"/>
    </row>
    <row r="12" spans="1:16" x14ac:dyDescent="0.3">
      <c r="A12" s="23"/>
      <c r="B12" s="24"/>
      <c r="D12" t="s">
        <v>2</v>
      </c>
      <c r="E12" s="3">
        <f t="shared" ref="E12:E13" si="0">IF(D12=$B$2,F12/$C$2,IF(D12=$B$4,F12/$C$4,IF(D12=$B$5,F12/$C$5,IF(D12=$B$6,F12/$C$6,IF(D12=$B$3,F12/$C$3,"ERROR!!!")))))</f>
        <v>0</v>
      </c>
      <c r="F12" s="16"/>
      <c r="G12" s="26"/>
      <c r="H12" s="25"/>
      <c r="I12" s="5"/>
      <c r="M12" s="18"/>
    </row>
    <row r="13" spans="1:16" x14ac:dyDescent="0.3">
      <c r="A13" s="23"/>
      <c r="B13" s="24"/>
      <c r="D13" t="s">
        <v>2</v>
      </c>
      <c r="E13" s="3">
        <f t="shared" si="0"/>
        <v>0</v>
      </c>
      <c r="F13" s="16"/>
      <c r="G13" s="26"/>
      <c r="H13" s="25"/>
      <c r="I13" s="5"/>
      <c r="M13" s="18"/>
    </row>
    <row r="14" spans="1:16" x14ac:dyDescent="0.3">
      <c r="A14" s="11"/>
      <c r="B14" s="5"/>
      <c r="C14" s="5"/>
      <c r="D14" s="5"/>
      <c r="E14" s="12"/>
      <c r="F14" s="13"/>
      <c r="G14" s="13"/>
      <c r="H14" s="13"/>
      <c r="I14" s="5"/>
      <c r="K14" s="6" t="str">
        <f>B9</f>
        <v>JURA TEAM</v>
      </c>
      <c r="L14" s="3">
        <f>G9</f>
        <v>2.657142857142857</v>
      </c>
      <c r="O14" s="3"/>
    </row>
    <row r="15" spans="1:16" x14ac:dyDescent="0.3">
      <c r="A15" s="23">
        <v>2</v>
      </c>
      <c r="B15" s="24" t="s">
        <v>36</v>
      </c>
      <c r="C15" t="s">
        <v>27</v>
      </c>
      <c r="D15" t="s">
        <v>1</v>
      </c>
      <c r="E15" s="3">
        <f>IF(D15=$B$2,F15/$C$2,IF(D15=$B$4,F15/$C$4,IF(D15=$B$5,F15/$C$5,IF(D15=$B$6,F15/$C$6,IF(D15=$B$3,F15/$C$3,"ERROR!!!")))))</f>
        <v>0.8571428571428571</v>
      </c>
      <c r="F15" s="16">
        <v>60</v>
      </c>
      <c r="G15" s="25">
        <f>LARGE(E15:E19,1)+LARGE(E15:E19,2)+LARGE(E15:E19,3)</f>
        <v>2.2625482625482625</v>
      </c>
      <c r="H15" s="25">
        <f>G15/$G$4</f>
        <v>0.82990698609359859</v>
      </c>
      <c r="I15" s="5"/>
      <c r="K15" s="6" t="str">
        <f>B21</f>
        <v>AUTOS WIKING</v>
      </c>
      <c r="L15" s="3">
        <f>G21</f>
        <v>2.5553618134263294</v>
      </c>
      <c r="M15" s="18"/>
    </row>
    <row r="16" spans="1:16" x14ac:dyDescent="0.3">
      <c r="A16" s="23"/>
      <c r="B16" s="24"/>
      <c r="C16" t="s">
        <v>38</v>
      </c>
      <c r="D16" t="s">
        <v>2</v>
      </c>
      <c r="E16" s="3">
        <f>IF(D16=$B$2,F16/$C$2,IF(D16=$B$4,F16/$C$4,IF(D16=$B$5,F16/$C$5,IF(D16=$B$6,F16/$C$6,IF(D16=$B$3,F16/$C$3,"ERROR!!!")))))</f>
        <v>0.67567567567567566</v>
      </c>
      <c r="F16" s="16">
        <v>50</v>
      </c>
      <c r="G16" s="26"/>
      <c r="H16" s="25"/>
      <c r="I16" s="5"/>
      <c r="K16" s="6">
        <f>B63</f>
        <v>0</v>
      </c>
      <c r="L16" s="3">
        <f>G63</f>
        <v>0</v>
      </c>
      <c r="M16" s="18"/>
      <c r="O16" s="3"/>
    </row>
    <row r="17" spans="1:17" x14ac:dyDescent="0.3">
      <c r="A17" s="23"/>
      <c r="B17" s="24"/>
      <c r="C17" t="s">
        <v>34</v>
      </c>
      <c r="D17" t="s">
        <v>2</v>
      </c>
      <c r="E17" s="3">
        <f>IF(D17=$B$2,F17/$C$2,IF(D17=$B$4,F17/$C$4,IF(D17=$B$5,F17/$C$5,IF(D17=$B$6,F17/$C$6,IF(D17=$B$3,F17/$C$3,"ERROR!!!")))))</f>
        <v>0.72972972972972971</v>
      </c>
      <c r="F17" s="16">
        <v>54</v>
      </c>
      <c r="G17" s="26"/>
      <c r="H17" s="25"/>
      <c r="I17" s="5"/>
      <c r="K17" s="6">
        <f>B45</f>
        <v>0</v>
      </c>
      <c r="L17" s="3">
        <f>G45</f>
        <v>0</v>
      </c>
      <c r="M17" s="18"/>
    </row>
    <row r="18" spans="1:17" x14ac:dyDescent="0.3">
      <c r="A18" s="23"/>
      <c r="B18" s="24"/>
      <c r="D18" t="s">
        <v>1</v>
      </c>
      <c r="E18" s="3">
        <f>IF(D18=$B$2,F18/$C$2,IF(D18=$B$4,F18/$C$4,IF(D18=$B$5,F18/$C$5,IF(D18=$B$6,F18/$C$6,IF(D18=$B$3,F18/$C$3,"ERROR!!!")))))</f>
        <v>0</v>
      </c>
      <c r="F18" s="16"/>
      <c r="G18" s="26"/>
      <c r="H18" s="25"/>
      <c r="I18" s="5"/>
      <c r="K18" s="6">
        <f>B51</f>
        <v>0</v>
      </c>
      <c r="L18" s="3">
        <f>G51</f>
        <v>0</v>
      </c>
      <c r="M18" s="18"/>
    </row>
    <row r="19" spans="1:17" x14ac:dyDescent="0.3">
      <c r="A19" s="23"/>
      <c r="B19" s="24"/>
      <c r="C19" s="19"/>
      <c r="D19" t="s">
        <v>1</v>
      </c>
      <c r="E19" s="3">
        <f>IF(D19=$B$2,F19/$C$2,IF(D19=$B$4,F19/$C$4,IF(D19=$B$5,F19/$C$5,IF(D19=$B$6,F19/$C$6,IF(D19=$B$3,F19/$C$3,"ERROR!!!")))))</f>
        <v>0</v>
      </c>
      <c r="F19" s="16"/>
      <c r="G19" s="26"/>
      <c r="H19" s="25"/>
      <c r="I19" s="5"/>
      <c r="K19" s="6">
        <f>B75</f>
        <v>0</v>
      </c>
      <c r="L19" s="3">
        <f>G75</f>
        <v>0</v>
      </c>
      <c r="M19" s="18"/>
    </row>
    <row r="20" spans="1:17" x14ac:dyDescent="0.3">
      <c r="A20" s="11"/>
      <c r="B20" s="5"/>
      <c r="C20" s="5"/>
      <c r="D20" s="5"/>
      <c r="E20" s="12"/>
      <c r="F20" s="13"/>
      <c r="G20" s="13"/>
      <c r="H20" s="13"/>
      <c r="I20" s="5"/>
    </row>
    <row r="21" spans="1:17" x14ac:dyDescent="0.3">
      <c r="A21" s="23">
        <v>3</v>
      </c>
      <c r="B21" s="24" t="s">
        <v>28</v>
      </c>
      <c r="C21" s="19" t="s">
        <v>39</v>
      </c>
      <c r="D21" t="s">
        <v>5</v>
      </c>
      <c r="E21" s="3">
        <f>IF(D21=$B$2,F21/$C$2,IF(D21=$B$4,F21/$C$4,IF(D21=$B$5,F21/$C$5,IF(D21=$B$6,F21/$C$6,IF(D21=$B$3,F21/$C$3,"ERROR!!!")))))</f>
        <v>0.75806451612903225</v>
      </c>
      <c r="F21" s="16">
        <v>47</v>
      </c>
      <c r="G21" s="25">
        <f>LARGE(E21:E25,1)+LARGE(E21:E25,2)+LARGE(E21:E25,3)</f>
        <v>2.5553618134263294</v>
      </c>
      <c r="H21" s="25">
        <f>G21/$G$4</f>
        <v>0.93731155090181451</v>
      </c>
      <c r="I21" s="5"/>
    </row>
    <row r="22" spans="1:17" x14ac:dyDescent="0.3">
      <c r="A22" s="23"/>
      <c r="B22" s="24"/>
      <c r="C22" s="19" t="s">
        <v>29</v>
      </c>
      <c r="D22" t="s">
        <v>2</v>
      </c>
      <c r="E22" s="3">
        <f>IF(D22=$B$2,F22/$C$2,IF(D22=$B$4,F22/$C$4,IF(D22=$B$5,F22/$C$5,IF(D22=$B$6,F22/$C$6,IF(D22=$B$3,F22/$C$3,"ERROR!!!")))))</f>
        <v>0.82432432432432434</v>
      </c>
      <c r="F22" s="16">
        <v>61</v>
      </c>
      <c r="G22" s="26"/>
      <c r="H22" s="25"/>
      <c r="I22" s="5"/>
    </row>
    <row r="23" spans="1:17" x14ac:dyDescent="0.3">
      <c r="A23" s="23"/>
      <c r="B23" s="24"/>
      <c r="C23" s="19" t="s">
        <v>32</v>
      </c>
      <c r="D23" t="s">
        <v>2</v>
      </c>
      <c r="E23" s="3">
        <f>IF(D23=$B$2,F23/$C$2,IF(D23=$B$4,F23/$C$4,IF(D23=$B$5,F23/$C$5,IF(D23=$B$6,F23/$C$6,IF(D23=$B$3,F23/$C$3,"ERROR!!!")))))</f>
        <v>0.97297297297297303</v>
      </c>
      <c r="F23" s="16">
        <v>72</v>
      </c>
      <c r="G23" s="26"/>
      <c r="H23" s="25"/>
      <c r="I23" s="5"/>
    </row>
    <row r="24" spans="1:17" x14ac:dyDescent="0.3">
      <c r="A24" s="23"/>
      <c r="B24" s="24"/>
      <c r="C24" s="19"/>
      <c r="D24" t="s">
        <v>2</v>
      </c>
      <c r="E24" s="3">
        <f>IF(D24=$B$2,F24/$C$2,IF(D24=$B$4,F24/$C$4,IF(D24=$B$5,F24/$C$5,IF(D24=$B$6,F24/$C$6,IF(D24=$B$3,F24/$C$3,"ERROR!!!")))))</f>
        <v>0</v>
      </c>
      <c r="F24" s="16"/>
      <c r="G24" s="26"/>
      <c r="H24" s="25"/>
      <c r="I24" s="5"/>
    </row>
    <row r="25" spans="1:17" x14ac:dyDescent="0.3">
      <c r="A25" s="23"/>
      <c r="B25" s="24"/>
      <c r="C25" s="19"/>
      <c r="D25" t="s">
        <v>2</v>
      </c>
      <c r="E25" s="3">
        <f>IF(D25=$B$2,F25/$C$2,IF(D25=$B$4,F25/$C$4,IF(D25=$B$5,F25/$C$5,IF(D25=$B$6,F25/$C$6,IF(D25=$B$3,F25/$C$3,"ERROR!!!")))))</f>
        <v>0</v>
      </c>
      <c r="F25" s="16"/>
      <c r="G25" s="26"/>
      <c r="H25" s="25"/>
      <c r="I25" s="5"/>
    </row>
    <row r="26" spans="1:17" x14ac:dyDescent="0.3">
      <c r="A26" s="11"/>
      <c r="B26" s="5"/>
      <c r="C26" s="5"/>
      <c r="D26" s="5"/>
      <c r="E26" s="12"/>
      <c r="F26" s="13"/>
      <c r="G26" s="13"/>
      <c r="H26" s="13"/>
      <c r="I26" s="5"/>
    </row>
    <row r="27" spans="1:17" x14ac:dyDescent="0.3">
      <c r="A27" s="23">
        <v>4</v>
      </c>
      <c r="B27" s="24" t="s">
        <v>20</v>
      </c>
      <c r="C27" s="3" t="s">
        <v>30</v>
      </c>
      <c r="D27" t="s">
        <v>1</v>
      </c>
      <c r="E27" s="3">
        <f>IF(D27=$B$2,F27/$C$2,IF(D27=$B$4,F27/$C$4,IF(D27=$B$5,F27/$C$5,IF(D27=$B$6,F27/$C$6,IF(D27=$B$3,F27/$C$3,"ERROR!!!")))))</f>
        <v>0.87142857142857144</v>
      </c>
      <c r="F27" s="16">
        <v>61</v>
      </c>
      <c r="G27" s="25">
        <f>LARGE(E27:E31,1)+LARGE(E27:E31,2)+LARGE(E27:E31,3)</f>
        <v>2.7262672811059909</v>
      </c>
      <c r="H27" s="25">
        <f>G27/$G$4</f>
        <v>1</v>
      </c>
      <c r="I27" s="5"/>
      <c r="K27" s="6" t="str">
        <f>B27</f>
        <v>WKFT</v>
      </c>
      <c r="L27" s="3">
        <f>G27</f>
        <v>2.7262672811059909</v>
      </c>
      <c r="P27" s="3"/>
      <c r="Q27" s="3"/>
    </row>
    <row r="28" spans="1:17" x14ac:dyDescent="0.3">
      <c r="A28" s="23"/>
      <c r="B28" s="24"/>
      <c r="C28" s="19" t="s">
        <v>21</v>
      </c>
      <c r="D28" t="s">
        <v>1</v>
      </c>
      <c r="E28" s="3">
        <f>IF(D28=$B$2,F28/$C$2,IF(D28=$B$4,F28/$C$4,IF(D28=$B$5,F28/$C$5,IF(D28=$B$6,F28/$C$6,IF(D28=$B$3,F28/$C$3,"ERROR!!!")))))</f>
        <v>0.84285714285714286</v>
      </c>
      <c r="F28" s="16">
        <v>59</v>
      </c>
      <c r="G28" s="26"/>
      <c r="H28" s="25"/>
      <c r="I28" s="5"/>
      <c r="K28" s="6" t="str">
        <f>B15</f>
        <v>DGST LOK Beaver</v>
      </c>
      <c r="L28" s="3">
        <f>G15</f>
        <v>2.2625482625482625</v>
      </c>
      <c r="O28" s="3"/>
    </row>
    <row r="29" spans="1:17" x14ac:dyDescent="0.3">
      <c r="A29" s="23"/>
      <c r="B29" s="24"/>
      <c r="C29" s="19"/>
      <c r="D29" t="s">
        <v>5</v>
      </c>
      <c r="E29" s="3">
        <f>IF(D29=$B$2,F29/$C$2,IF(D29=$B$4,F29/$C$4,IF(D29=$B$5,F29/$C$5,IF(D29=$B$6,F29/$C$6,IF(D29=$B$3,F29/$C$3,"ERROR!!!")))))</f>
        <v>0</v>
      </c>
      <c r="F29" s="16"/>
      <c r="G29" s="26"/>
      <c r="H29" s="25"/>
      <c r="I29" s="5"/>
      <c r="K29" s="6" t="str">
        <f>B33</f>
        <v>SG3M</v>
      </c>
      <c r="L29" s="3">
        <f>G33</f>
        <v>2.6552123552123552</v>
      </c>
      <c r="O29" s="3"/>
    </row>
    <row r="30" spans="1:17" x14ac:dyDescent="0.3">
      <c r="A30" s="23"/>
      <c r="B30" s="24"/>
      <c r="C30" s="19" t="s">
        <v>19</v>
      </c>
      <c r="D30" t="s">
        <v>1</v>
      </c>
      <c r="E30" s="3">
        <f>IF(D30=$B$2,F30/$C$2,IF(D30=$B$4,F30/$C$4,IF(D30=$B$5,F30/$C$5,IF(D30=$B$6,F30/$C$6,IF(D30=$B$3,F30/$C$3,"ERROR!!!")))))</f>
        <v>1</v>
      </c>
      <c r="F30" s="16">
        <v>70</v>
      </c>
      <c r="G30" s="26"/>
      <c r="H30" s="25"/>
      <c r="I30" s="5"/>
      <c r="K30" s="6">
        <f>B39</f>
        <v>0</v>
      </c>
      <c r="L30" s="3">
        <f>G39</f>
        <v>0</v>
      </c>
      <c r="O30" s="3"/>
    </row>
    <row r="31" spans="1:17" x14ac:dyDescent="0.3">
      <c r="A31" s="23"/>
      <c r="B31" s="24"/>
      <c r="C31" s="19" t="s">
        <v>31</v>
      </c>
      <c r="D31" t="s">
        <v>5</v>
      </c>
      <c r="E31" s="3">
        <f>IF(D31=$B$2,F31/$C$2,IF(D31=$B$4,F31/$C$4,IF(D31=$B$5,F31/$C$5,IF(D31=$B$6,F31/$C$6,IF(D31=$B$3,F31/$C$3,"ERROR!!!")))))</f>
        <v>0.85483870967741937</v>
      </c>
      <c r="F31" s="16">
        <v>53</v>
      </c>
      <c r="G31" s="26"/>
      <c r="H31" s="25"/>
      <c r="I31" s="5"/>
      <c r="K31" s="6">
        <f>B57</f>
        <v>0</v>
      </c>
      <c r="L31" s="3">
        <f>G57</f>
        <v>0</v>
      </c>
      <c r="O31" s="3"/>
    </row>
    <row r="32" spans="1:17" x14ac:dyDescent="0.3">
      <c r="A32" s="11"/>
      <c r="B32" s="5"/>
      <c r="C32" s="5"/>
      <c r="D32" s="5"/>
      <c r="E32" s="12"/>
      <c r="F32" s="13"/>
      <c r="G32" s="13"/>
      <c r="H32" s="13"/>
      <c r="I32" s="5"/>
      <c r="K32" s="6" t="e">
        <f>#REF!</f>
        <v>#REF!</v>
      </c>
      <c r="L32" s="3">
        <f>G81</f>
        <v>0</v>
      </c>
    </row>
    <row r="33" spans="1:12" x14ac:dyDescent="0.3">
      <c r="A33" s="23">
        <v>5</v>
      </c>
      <c r="B33" s="24" t="s">
        <v>22</v>
      </c>
      <c r="C33" s="19" t="s">
        <v>40</v>
      </c>
      <c r="D33" t="s">
        <v>2</v>
      </c>
      <c r="E33" s="3">
        <f>IF(D33=$B$2,F33/$C$2,IF(D33=$B$4,F33/$C$4,IF(D33=$B$5,F33/$C$5,IF(D33=$B$6,F33/$C$6,IF(D33=$B$3,F33/$C$3,"ERROR!!!")))))</f>
        <v>0.81081081081081086</v>
      </c>
      <c r="F33" s="16">
        <v>60</v>
      </c>
      <c r="G33" s="25">
        <f>LARGE(E33:E37,1)+LARGE(E33:E37,2)+LARGE(E33:E37,3)</f>
        <v>2.6552123552123552</v>
      </c>
      <c r="H33" s="25">
        <f>G33/$G$4</f>
        <v>0.97393691866308496</v>
      </c>
      <c r="I33" s="5"/>
      <c r="K33" s="6" t="e">
        <f>#REF!</f>
        <v>#REF!</v>
      </c>
      <c r="L33" s="3" t="e">
        <f>#REF!</f>
        <v>#REF!</v>
      </c>
    </row>
    <row r="34" spans="1:12" x14ac:dyDescent="0.3">
      <c r="A34" s="23"/>
      <c r="B34" s="24"/>
      <c r="C34" s="19" t="s">
        <v>24</v>
      </c>
      <c r="D34" t="s">
        <v>2</v>
      </c>
      <c r="E34" s="3">
        <f>IF(D34=$B$2,F34/$C$2,IF(D34=$B$4,F34/$C$4,IF(D34=$B$5,F34/$C$5,IF(D34=$B$6,F34/$C$6,IF(D34=$B$3,F34/$C$3,"ERROR!!!")))))</f>
        <v>0.89189189189189189</v>
      </c>
      <c r="F34" s="16">
        <v>66</v>
      </c>
      <c r="G34" s="26"/>
      <c r="H34" s="25"/>
      <c r="I34" s="5"/>
      <c r="K34" s="6" t="e">
        <f>#REF!</f>
        <v>#REF!</v>
      </c>
      <c r="L34" s="3" t="e">
        <f>#REF!</f>
        <v>#REF!</v>
      </c>
    </row>
    <row r="35" spans="1:12" x14ac:dyDescent="0.3">
      <c r="A35" s="23"/>
      <c r="B35" s="24"/>
      <c r="C35" s="19" t="s">
        <v>23</v>
      </c>
      <c r="D35" t="s">
        <v>2</v>
      </c>
      <c r="E35" s="3">
        <f>IF(D35=$B$2,F35/$C$2,IF(D35=$B$4,F35/$C$4,IF(D35=$B$5,F35/$C$5,IF(D35=$B$6,F35/$C$6,IF(D35=$B$3,F35/$C$3,"ERROR!!!")))))</f>
        <v>0.89189189189189189</v>
      </c>
      <c r="F35" s="16">
        <v>66</v>
      </c>
      <c r="G35" s="26"/>
      <c r="H35" s="25"/>
      <c r="I35" s="5"/>
      <c r="K35" s="6" t="e">
        <f>#REF!</f>
        <v>#REF!</v>
      </c>
      <c r="L35" s="3" t="e">
        <f>#REF!</f>
        <v>#REF!</v>
      </c>
    </row>
    <row r="36" spans="1:12" x14ac:dyDescent="0.3">
      <c r="A36" s="23"/>
      <c r="B36" s="24"/>
      <c r="C36" s="19" t="s">
        <v>41</v>
      </c>
      <c r="D36" t="s">
        <v>1</v>
      </c>
      <c r="E36" s="3">
        <f>IF(D36=$B$2,F36/$C$2,IF(D36=$B$4,F36/$C$4,IF(D36=$B$5,F36/$C$5,IF(D36=$B$6,F36/$C$6,IF(D36=$B$3,F36/$C$3,"ERROR!!!")))))</f>
        <v>0.87142857142857144</v>
      </c>
      <c r="F36" s="16">
        <v>61</v>
      </c>
      <c r="G36" s="26"/>
      <c r="H36" s="25"/>
      <c r="I36" s="5"/>
      <c r="K36" s="6" t="e">
        <f>#REF!</f>
        <v>#REF!</v>
      </c>
      <c r="L36" s="3" t="e">
        <f>#REF!</f>
        <v>#REF!</v>
      </c>
    </row>
    <row r="37" spans="1:12" x14ac:dyDescent="0.3">
      <c r="A37" s="23"/>
      <c r="B37" s="24"/>
      <c r="C37" s="19" t="s">
        <v>33</v>
      </c>
      <c r="D37" t="s">
        <v>1</v>
      </c>
      <c r="E37" s="3">
        <f>IF(D37=$B$2,F37/$C$2,IF(D37=$B$4,F37/$C$4,IF(D37=$B$5,F37/$C$5,IF(D37=$B$6,F37/$C$6,IF(D37=$B$3,F37/$C$3,"ERROR!!!")))))</f>
        <v>0.82857142857142863</v>
      </c>
      <c r="F37" s="16">
        <v>58</v>
      </c>
      <c r="G37" s="26"/>
      <c r="H37" s="25"/>
      <c r="I37" s="5"/>
      <c r="K37" s="6" t="e">
        <f>#REF!</f>
        <v>#REF!</v>
      </c>
      <c r="L37" s="3" t="e">
        <f>#REF!</f>
        <v>#REF!</v>
      </c>
    </row>
    <row r="38" spans="1:12" x14ac:dyDescent="0.3">
      <c r="A38" s="11"/>
      <c r="B38" s="5"/>
      <c r="C38" s="5"/>
      <c r="D38" s="5"/>
      <c r="E38" s="12"/>
      <c r="F38" s="13"/>
      <c r="G38" s="13"/>
      <c r="H38" s="13"/>
      <c r="I38" s="5"/>
      <c r="K38" s="6" t="e">
        <f>#REF!</f>
        <v>#REF!</v>
      </c>
      <c r="L38" s="3" t="e">
        <f>#REF!</f>
        <v>#REF!</v>
      </c>
    </row>
    <row r="39" spans="1:12" x14ac:dyDescent="0.3">
      <c r="A39" s="23">
        <v>6</v>
      </c>
      <c r="B39" s="24"/>
      <c r="D39" t="s">
        <v>2</v>
      </c>
      <c r="E39" s="3">
        <f>IF(D39=$B$2,F39/$C$2,IF(D39=$B$4,F39/$C$4,IF(D39=$B$5,F39/$C$5,IF(D39=$B$6,F39/$C$6,IF(D39=$B$3,F39/$C$3,"ERROR!!!")))))</f>
        <v>0</v>
      </c>
      <c r="F39" s="16"/>
      <c r="G39" s="25">
        <f>LARGE(E39:E43,1)+LARGE(E39:E43,2)+LARGE(E39:E43,3)</f>
        <v>0</v>
      </c>
      <c r="H39" s="25">
        <f>G39/$G$4</f>
        <v>0</v>
      </c>
      <c r="I39" s="5"/>
    </row>
    <row r="40" spans="1:12" x14ac:dyDescent="0.3">
      <c r="A40" s="23"/>
      <c r="B40" s="24"/>
      <c r="D40" t="s">
        <v>2</v>
      </c>
      <c r="E40" s="3">
        <f>IF(D40=$B$2,F40/$C$2,IF(D40=$B$4,F40/$C$4,IF(D40=$B$5,F40/$C$5,IF(D40=$B$6,F40/$C$6,IF(D40=$B$3,F40/$C$3,"ERROR!!!")))))</f>
        <v>0</v>
      </c>
      <c r="F40" s="16"/>
      <c r="G40" s="26"/>
      <c r="H40" s="25"/>
      <c r="I40" s="5"/>
    </row>
    <row r="41" spans="1:12" x14ac:dyDescent="0.3">
      <c r="A41" s="23"/>
      <c r="B41" s="24"/>
      <c r="D41" t="s">
        <v>2</v>
      </c>
      <c r="E41" s="3">
        <f>IF(D41=$B$2,F41/$C$2,IF(D41=$B$4,F41/$C$4,IF(D41=$B$5,F41/$C$5,IF(D41=$B$6,F41/$C$6,IF(D41=$B$3,F41/$C$3,"ERROR!!!")))))</f>
        <v>0</v>
      </c>
      <c r="F41" s="16"/>
      <c r="G41" s="26"/>
      <c r="H41" s="25"/>
      <c r="I41" s="5"/>
    </row>
    <row r="42" spans="1:12" x14ac:dyDescent="0.3">
      <c r="A42" s="23"/>
      <c r="B42" s="24"/>
      <c r="D42" t="s">
        <v>1</v>
      </c>
      <c r="E42" s="3">
        <f>IF(D42=$B$2,F42/$C$2,IF(D42=$B$4,F42/$C$4,IF(D42=$B$5,F42/$C$5,IF(D42=$B$6,F42/$C$6,IF(D42=$B$3,F42/$C$3,"ERROR!!!")))))</f>
        <v>0</v>
      </c>
      <c r="F42" s="16"/>
      <c r="G42" s="26"/>
      <c r="H42" s="25"/>
      <c r="I42" s="5"/>
    </row>
    <row r="43" spans="1:12" x14ac:dyDescent="0.3">
      <c r="A43" s="23"/>
      <c r="B43" s="24"/>
      <c r="D43" t="s">
        <v>1</v>
      </c>
      <c r="E43" s="3">
        <f>IF(D43=$B$2,F43/$C$2,IF(D43=$B$4,F43/$C$4,IF(D43=$B$5,F43/$C$5,IF(D43=$B$6,F43/$C$6,IF(D43=$B$3,F43/$C$3,"ERROR!!!")))))</f>
        <v>0</v>
      </c>
      <c r="F43" s="16"/>
      <c r="G43" s="26"/>
      <c r="H43" s="25"/>
      <c r="I43" s="5"/>
    </row>
    <row r="44" spans="1:12" x14ac:dyDescent="0.3">
      <c r="A44" s="11"/>
      <c r="B44" s="5"/>
      <c r="C44" s="5"/>
      <c r="D44" s="5"/>
      <c r="E44" s="12"/>
      <c r="F44" s="13"/>
      <c r="G44" s="13"/>
      <c r="H44" s="13"/>
      <c r="I44" s="5"/>
    </row>
    <row r="45" spans="1:12" x14ac:dyDescent="0.3">
      <c r="A45" s="23">
        <v>7</v>
      </c>
      <c r="B45" s="24"/>
      <c r="C45" s="19"/>
      <c r="D45" t="s">
        <v>1</v>
      </c>
      <c r="E45" s="3">
        <f>IF(D45=$B$2,F45/$C$2,IF(D45=$B$4,F45/$C$4,IF(D45=$B$5,F45/$C$5,IF(D45=$B$6,F45/$C$6,IF(D45=$B$3,F45/$C$3,"ERROR!!!")))))</f>
        <v>0</v>
      </c>
      <c r="F45" s="16"/>
      <c r="G45" s="25">
        <f>LARGE(E45:E49,1)+LARGE(E45:E49,2)+LARGE(E45:E49,3)</f>
        <v>0</v>
      </c>
      <c r="H45" s="25">
        <f>G45/$G$4</f>
        <v>0</v>
      </c>
      <c r="I45" s="5"/>
    </row>
    <row r="46" spans="1:12" x14ac:dyDescent="0.3">
      <c r="A46" s="23"/>
      <c r="B46" s="24"/>
      <c r="C46" s="19"/>
      <c r="D46" t="s">
        <v>2</v>
      </c>
      <c r="E46" s="3">
        <f>IF(D46=$B$2,F46/$C$2,IF(D46=$B$4,F46/$C$4,IF(D46=$B$5,F46/$C$5,IF(D46=$B$6,F46/$C$6,IF(D46=$B$3,F46/$C$3,"ERROR!!!")))))</f>
        <v>0</v>
      </c>
      <c r="F46" s="16"/>
      <c r="G46" s="26"/>
      <c r="H46" s="25"/>
      <c r="I46" s="5"/>
    </row>
    <row r="47" spans="1:12" x14ac:dyDescent="0.3">
      <c r="A47" s="23"/>
      <c r="B47" s="24"/>
      <c r="C47" s="19"/>
      <c r="D47" t="s">
        <v>2</v>
      </c>
      <c r="E47" s="3">
        <f>IF(D47=$B$2,F47/$C$2,IF(D47=$B$4,F47/$C$4,IF(D47=$B$5,F47/$C$5,IF(D47=$B$6,F47/$C$6,IF(D47=$B$3,F47/$C$3,"ERROR!!!")))))</f>
        <v>0</v>
      </c>
      <c r="F47" s="16"/>
      <c r="G47" s="26"/>
      <c r="H47" s="25"/>
      <c r="I47" s="5"/>
    </row>
    <row r="48" spans="1:12" x14ac:dyDescent="0.3">
      <c r="A48" s="23"/>
      <c r="B48" s="24"/>
      <c r="C48" s="19"/>
      <c r="D48" t="s">
        <v>2</v>
      </c>
      <c r="E48" s="3">
        <f>IF(D48=$B$2,F48/$C$2,IF(D48=$B$4,F48/$C$4,IF(D48=$B$5,F48/$C$5,IF(D48=$B$6,F48/$C$6,IF(D48=$B$3,F48/$C$3,"ERROR!!!")))))</f>
        <v>0</v>
      </c>
      <c r="F48" s="16"/>
      <c r="G48" s="26"/>
      <c r="H48" s="25"/>
      <c r="I48" s="5"/>
    </row>
    <row r="49" spans="1:9" x14ac:dyDescent="0.3">
      <c r="A49" s="23"/>
      <c r="B49" s="24"/>
      <c r="C49" s="19"/>
      <c r="D49" t="s">
        <v>2</v>
      </c>
      <c r="E49" s="3">
        <f>IF(D49=$B$2,F49/$C$2,IF(D49=$B$4,F49/$C$4,IF(D49=$B$5,F49/$C$5,IF(D49=$B$6,F49/$C$6,IF(D49=$B$3,F49/$C$3,"ERROR!!!")))))</f>
        <v>0</v>
      </c>
      <c r="F49" s="16"/>
      <c r="G49" s="26"/>
      <c r="H49" s="25"/>
      <c r="I49" s="5"/>
    </row>
    <row r="50" spans="1:9" x14ac:dyDescent="0.3">
      <c r="A50" s="11"/>
      <c r="B50" s="5"/>
      <c r="C50" s="5"/>
      <c r="D50" s="5"/>
      <c r="E50" s="12"/>
      <c r="F50" s="13"/>
      <c r="G50" s="13"/>
      <c r="H50" s="13"/>
      <c r="I50" s="5"/>
    </row>
    <row r="51" spans="1:9" x14ac:dyDescent="0.3">
      <c r="A51" s="23">
        <v>8</v>
      </c>
      <c r="B51" s="24"/>
      <c r="C51" s="19"/>
      <c r="D51" t="s">
        <v>2</v>
      </c>
      <c r="E51" s="3">
        <f>IF(D51=$B$2,F51/$C$2,IF(D51=$B$4,F51/$C$4,IF(D51=$B$5,F51/$C$5,IF(D51=$B$6,F51/$C$6,IF(D51=$B$3,F51/$C$3,"ERROR!!!")))))</f>
        <v>0</v>
      </c>
      <c r="F51" s="16"/>
      <c r="G51" s="25">
        <f>LARGE(E51:E55,1)+LARGE(E51:E55,2)+LARGE(E51:E55,3)</f>
        <v>0</v>
      </c>
      <c r="H51" s="25">
        <f>G51/$G$4</f>
        <v>0</v>
      </c>
      <c r="I51" s="5"/>
    </row>
    <row r="52" spans="1:9" x14ac:dyDescent="0.3">
      <c r="A52" s="23"/>
      <c r="B52" s="24"/>
      <c r="C52" s="19"/>
      <c r="D52" t="s">
        <v>2</v>
      </c>
      <c r="E52" s="3">
        <f>IF(D52=$B$2,F52/$C$2,IF(D52=$B$4,F52/$C$4,IF(D52=$B$5,F52/$C$5,IF(D52=$B$6,F52/$C$6,IF(D52=$B$3,F52/$C$3,"ERROR!!!")))))</f>
        <v>0</v>
      </c>
      <c r="F52" s="16"/>
      <c r="G52" s="26"/>
      <c r="H52" s="25"/>
      <c r="I52" s="5"/>
    </row>
    <row r="53" spans="1:9" x14ac:dyDescent="0.3">
      <c r="A53" s="23"/>
      <c r="B53" s="24"/>
      <c r="C53" s="19"/>
      <c r="D53" t="s">
        <v>1</v>
      </c>
      <c r="E53" s="3">
        <f>IF(D53=$B$2,F53/$C$2,IF(D53=$B$4,F53/$C$4,IF(D53=$B$5,F53/$C$5,IF(D53=$B$6,F53/$C$6,IF(D53=$B$3,F53/$C$3,"ERROR!!!")))))</f>
        <v>0</v>
      </c>
      <c r="F53" s="16"/>
      <c r="G53" s="26"/>
      <c r="H53" s="25"/>
      <c r="I53" s="5"/>
    </row>
    <row r="54" spans="1:9" x14ac:dyDescent="0.3">
      <c r="A54" s="23"/>
      <c r="B54" s="24"/>
      <c r="C54" s="19"/>
      <c r="D54" t="s">
        <v>5</v>
      </c>
      <c r="E54" s="3">
        <f>IF(D54=$B$2,F54/$C$2,IF(D54=$B$4,F54/$C$4,IF(D54=$B$5,F54/$C$5,IF(D54=$B$6,F54/$C$6,IF(D54=$B$3,F54/$C$3,"ERROR!!!")))))</f>
        <v>0</v>
      </c>
      <c r="F54" s="16"/>
      <c r="G54" s="26"/>
      <c r="H54" s="25"/>
      <c r="I54" s="5"/>
    </row>
    <row r="55" spans="1:9" x14ac:dyDescent="0.3">
      <c r="A55" s="23"/>
      <c r="B55" s="24"/>
      <c r="C55" s="19"/>
      <c r="D55" t="s">
        <v>2</v>
      </c>
      <c r="E55" s="3">
        <f>IF(D55=$B$2,F55/$C$2,IF(D55=$B$4,F55/$C$4,IF(D55=$B$5,F55/$C$5,IF(D55=$B$6,F55/$C$6,IF(D55=$B$3,F55/$C$3,"ERROR!!!")))))</f>
        <v>0</v>
      </c>
      <c r="F55" s="16"/>
      <c r="G55" s="26"/>
      <c r="H55" s="25"/>
      <c r="I55" s="5"/>
    </row>
    <row r="56" spans="1:9" x14ac:dyDescent="0.3">
      <c r="A56" s="11"/>
      <c r="B56" s="5"/>
      <c r="C56" s="5"/>
      <c r="D56" s="5"/>
      <c r="E56" s="12"/>
      <c r="F56" s="13"/>
      <c r="G56" s="13"/>
      <c r="H56" s="13"/>
      <c r="I56" s="5"/>
    </row>
    <row r="57" spans="1:9" x14ac:dyDescent="0.3">
      <c r="A57" s="23">
        <v>9</v>
      </c>
      <c r="B57" s="24"/>
      <c r="C57" s="19"/>
      <c r="D57" t="s">
        <v>2</v>
      </c>
      <c r="E57" s="3">
        <f>IF(D57=$B$2,F57/$C$2,IF(D57=$B$4,F57/$C$4,IF(D57=$B$5,F57/$C$5,IF(D57=$B$6,F57/$C$6,IF(D57=$B$3,F57/$C$3,"ERROR!!!")))))</f>
        <v>0</v>
      </c>
      <c r="F57" s="16"/>
      <c r="G57" s="25">
        <f>LARGE(E57:E61,1)+LARGE(E57:E61,2)+LARGE(E57:E61,3)</f>
        <v>0</v>
      </c>
      <c r="H57" s="25">
        <f>G57/$G$4</f>
        <v>0</v>
      </c>
      <c r="I57" s="5"/>
    </row>
    <row r="58" spans="1:9" x14ac:dyDescent="0.3">
      <c r="A58" s="23"/>
      <c r="B58" s="24"/>
      <c r="C58" s="19"/>
      <c r="D58" t="s">
        <v>1</v>
      </c>
      <c r="E58" s="3">
        <f>IF(D58=$B$2,F58/$C$2,IF(D58=$B$4,F58/$C$4,IF(D58=$B$5,F58/$C$5,IF(D58=$B$6,F58/$C$6,IF(D58=$B$3,F58/$C$3,"ERROR!!!")))))</f>
        <v>0</v>
      </c>
      <c r="F58" s="16"/>
      <c r="G58" s="26"/>
      <c r="H58" s="25"/>
      <c r="I58" s="5"/>
    </row>
    <row r="59" spans="1:9" x14ac:dyDescent="0.3">
      <c r="A59" s="23"/>
      <c r="B59" s="24"/>
      <c r="C59" s="19"/>
      <c r="D59" t="s">
        <v>2</v>
      </c>
      <c r="E59" s="3">
        <f>IF(D59=$B$2,F59/$C$2,IF(D59=$B$4,F59/$C$4,IF(D59=$B$5,F59/$C$5,IF(D59=$B$6,F59/$C$6,IF(D59=$B$3,F59/$C$3,"ERROR!!!")))))</f>
        <v>0</v>
      </c>
      <c r="F59" s="16"/>
      <c r="G59" s="26"/>
      <c r="H59" s="25"/>
      <c r="I59" s="5"/>
    </row>
    <row r="60" spans="1:9" x14ac:dyDescent="0.3">
      <c r="A60" s="23"/>
      <c r="B60" s="24"/>
      <c r="C60" s="19"/>
      <c r="D60" t="s">
        <v>5</v>
      </c>
      <c r="E60" s="3">
        <f>IF(D60=$B$2,F60/$C$2,IF(D60=$B$4,F60/$C$4,IF(D60=$B$5,F60/$C$5,IF(D60=$B$6,F60/$C$6,IF(D60=$B$3,F60/$C$3,"ERROR!!!")))))</f>
        <v>0</v>
      </c>
      <c r="F60" s="16"/>
      <c r="G60" s="26"/>
      <c r="H60" s="25"/>
      <c r="I60" s="5"/>
    </row>
    <row r="61" spans="1:9" x14ac:dyDescent="0.3">
      <c r="A61" s="23"/>
      <c r="B61" s="24"/>
      <c r="C61" s="19"/>
      <c r="D61" t="s">
        <v>5</v>
      </c>
      <c r="E61" s="3">
        <f>IF(D61=$B$2,F61/$C$2,IF(D61=$B$4,F61/$C$4,IF(D61=$B$5,F61/$C$5,IF(D61=$B$6,F61/$C$6,IF(D61=$B$3,F61/$C$3,"ERROR!!!")))))</f>
        <v>0</v>
      </c>
      <c r="F61" s="16"/>
      <c r="G61" s="26"/>
      <c r="H61" s="25"/>
      <c r="I61" s="5"/>
    </row>
    <row r="62" spans="1:9" x14ac:dyDescent="0.3">
      <c r="A62" s="11"/>
      <c r="B62" s="5"/>
      <c r="C62" s="5"/>
      <c r="D62" s="5"/>
      <c r="E62" s="12"/>
      <c r="F62" s="13"/>
      <c r="G62" s="13"/>
      <c r="H62" s="13"/>
      <c r="I62" s="5"/>
    </row>
    <row r="63" spans="1:9" x14ac:dyDescent="0.3">
      <c r="A63" s="23">
        <v>10</v>
      </c>
      <c r="B63" s="24"/>
      <c r="C63" s="19"/>
      <c r="D63" t="s">
        <v>1</v>
      </c>
      <c r="E63" s="3">
        <f>IF(D63=$B$2,F63/$C$2,IF(D63=$B$4,F63/$C$4,IF(D63=$B$5,F63/$C$5,IF(D63=$B$6,F63/$C$6,IF(D63=$B$3,F63/$C$3,"ERROR!!!")))))</f>
        <v>0</v>
      </c>
      <c r="F63" s="16"/>
      <c r="G63" s="25">
        <f>LARGE(E63:E67,1)+LARGE(E63:E67,2)+LARGE(E63:E67,3)</f>
        <v>0</v>
      </c>
      <c r="H63" s="25">
        <f>G63/$G$4</f>
        <v>0</v>
      </c>
      <c r="I63" s="5"/>
    </row>
    <row r="64" spans="1:9" x14ac:dyDescent="0.3">
      <c r="A64" s="23"/>
      <c r="B64" s="24"/>
      <c r="C64" s="19"/>
      <c r="D64" t="s">
        <v>1</v>
      </c>
      <c r="E64" s="3">
        <f>IF(D64=$B$2,F64/$C$2,IF(D64=$B$4,F64/$C$4,IF(D64=$B$5,F64/$C$5,IF(D64=$B$6,F64/$C$6,IF(D64=$B$3,F64/$C$3,"ERROR!!!")))))</f>
        <v>0</v>
      </c>
      <c r="F64" s="16"/>
      <c r="G64" s="26"/>
      <c r="H64" s="25"/>
      <c r="I64" s="5"/>
    </row>
    <row r="65" spans="1:9" x14ac:dyDescent="0.3">
      <c r="A65" s="23"/>
      <c r="B65" s="24"/>
      <c r="C65" s="19"/>
      <c r="D65" t="s">
        <v>1</v>
      </c>
      <c r="E65" s="3">
        <f>IF(D65=$B$2,F65/$C$2,IF(D65=$B$4,F65/$C$4,IF(D65=$B$5,F65/$C$5,IF(D65=$B$6,F65/$C$6,IF(D65=$B$3,F65/$C$3,"ERROR!!!")))))</f>
        <v>0</v>
      </c>
      <c r="F65" s="16"/>
      <c r="G65" s="26"/>
      <c r="H65" s="25"/>
      <c r="I65" s="5"/>
    </row>
    <row r="66" spans="1:9" x14ac:dyDescent="0.3">
      <c r="A66" s="23"/>
      <c r="B66" s="24"/>
      <c r="C66" s="19"/>
      <c r="D66" t="s">
        <v>1</v>
      </c>
      <c r="E66" s="3">
        <f>IF(D66=$B$2,F66/$C$2,IF(D66=$B$4,F66/$C$4,IF(D66=$B$5,F66/$C$5,IF(D66=$B$6,F66/$C$6,IF(D66=$B$3,F66/$C$3,"ERROR!!!")))))</f>
        <v>0</v>
      </c>
      <c r="F66" s="16"/>
      <c r="G66" s="26"/>
      <c r="H66" s="25"/>
      <c r="I66" s="5"/>
    </row>
    <row r="67" spans="1:9" x14ac:dyDescent="0.3">
      <c r="A67" s="23"/>
      <c r="B67" s="24"/>
      <c r="C67" s="19"/>
      <c r="D67" t="s">
        <v>1</v>
      </c>
      <c r="E67" s="3">
        <f>IF(D67=$B$2,F67/$C$2,IF(D67=$B$4,F67/$C$4,IF(D67=$B$5,F67/$C$5,IF(D67=$B$6,F67/$C$6,IF(D67=$B$3,F67/$C$3,"ERROR!!!")))))</f>
        <v>0</v>
      </c>
      <c r="F67" s="16"/>
      <c r="G67" s="26"/>
      <c r="H67" s="25"/>
      <c r="I67" s="5"/>
    </row>
    <row r="68" spans="1:9" x14ac:dyDescent="0.3">
      <c r="A68" s="11"/>
      <c r="B68" s="5"/>
      <c r="C68" s="5"/>
      <c r="D68" s="5"/>
      <c r="E68" s="12"/>
      <c r="F68" s="13"/>
      <c r="G68" s="13"/>
      <c r="H68" s="13"/>
      <c r="I68" s="5"/>
    </row>
    <row r="69" spans="1:9" x14ac:dyDescent="0.3">
      <c r="A69" s="23">
        <v>11</v>
      </c>
      <c r="B69" s="24"/>
      <c r="C69" s="19"/>
      <c r="D69" t="s">
        <v>1</v>
      </c>
      <c r="E69" s="3">
        <f>IF(D69=$B$2,F69/$C$2,IF(D69=$B$4,F69/$C$4,IF(D69=$B$5,F69/$C$5,IF(D69=$B$6,F69/$C$6,IF(D69=$B$3,F69/$C$3,"ERROR!!!")))))</f>
        <v>0</v>
      </c>
      <c r="F69" s="16"/>
      <c r="G69" s="25">
        <f>LARGE(E69:E73,1)+LARGE(E69:E73,2)+LARGE(E69:E73,3)</f>
        <v>0</v>
      </c>
      <c r="H69" s="25">
        <f>G69/$G$4</f>
        <v>0</v>
      </c>
      <c r="I69" s="5"/>
    </row>
    <row r="70" spans="1:9" x14ac:dyDescent="0.3">
      <c r="A70" s="23"/>
      <c r="B70" s="24"/>
      <c r="C70" s="19"/>
      <c r="D70" t="s">
        <v>1</v>
      </c>
      <c r="E70" s="3">
        <f>IF(D70=$B$2,F70/$C$2,IF(D70=$B$4,F70/$C$4,IF(D70=$B$5,F70/$C$5,IF(D70=$B$6,F70/$C$6,IF(D70=$B$3,F70/$C$3,"ERROR!!!")))))</f>
        <v>0</v>
      </c>
      <c r="F70" s="16"/>
      <c r="G70" s="26"/>
      <c r="H70" s="25"/>
      <c r="I70" s="5"/>
    </row>
    <row r="71" spans="1:9" x14ac:dyDescent="0.3">
      <c r="A71" s="23"/>
      <c r="B71" s="24"/>
      <c r="C71" s="19"/>
      <c r="D71" t="s">
        <v>1</v>
      </c>
      <c r="E71" s="3">
        <f>IF(D71=$B$2,F71/$C$2,IF(D71=$B$4,F71/$C$4,IF(D71=$B$5,F71/$C$5,IF(D71=$B$6,F71/$C$6,IF(D71=$B$3,F71/$C$3,"ERROR!!!")))))</f>
        <v>0</v>
      </c>
      <c r="F71" s="16"/>
      <c r="G71" s="26"/>
      <c r="H71" s="25"/>
      <c r="I71" s="5"/>
    </row>
    <row r="72" spans="1:9" x14ac:dyDescent="0.3">
      <c r="A72" s="23"/>
      <c r="B72" s="24"/>
      <c r="C72" s="19"/>
      <c r="D72" t="s">
        <v>1</v>
      </c>
      <c r="E72" s="3">
        <f>IF(D72=$B$2,F72/$C$2,IF(D72=$B$4,F72/$C$4,IF(D72=$B$5,F72/$C$5,IF(D72=$B$6,F72/$C$6,IF(D72=$B$3,F72/$C$3,"ERROR!!!")))))</f>
        <v>0</v>
      </c>
      <c r="F72" s="16"/>
      <c r="G72" s="26"/>
      <c r="H72" s="25"/>
      <c r="I72" s="5"/>
    </row>
    <row r="73" spans="1:9" x14ac:dyDescent="0.3">
      <c r="A73" s="23"/>
      <c r="B73" s="24"/>
      <c r="C73" s="19"/>
      <c r="D73" t="s">
        <v>1</v>
      </c>
      <c r="E73" s="3">
        <f>IF(D73=$B$2,F73/$C$2,IF(D73=$B$4,F73/$C$4,IF(D73=$B$5,F73/$C$5,IF(D73=$B$6,F73/$C$6,IF(D73=$B$3,F73/$C$3,"ERROR!!!")))))</f>
        <v>0</v>
      </c>
      <c r="F73" s="16"/>
      <c r="G73" s="26"/>
      <c r="H73" s="25"/>
      <c r="I73" s="5"/>
    </row>
    <row r="74" spans="1:9" x14ac:dyDescent="0.3">
      <c r="A74" s="11"/>
      <c r="B74" s="5"/>
      <c r="C74" s="5"/>
      <c r="D74" s="5"/>
      <c r="E74" s="12"/>
      <c r="F74" s="13"/>
      <c r="G74" s="13"/>
      <c r="H74" s="13"/>
      <c r="I74" s="5"/>
    </row>
    <row r="75" spans="1:9" x14ac:dyDescent="0.3">
      <c r="A75" s="23">
        <v>12</v>
      </c>
      <c r="B75" s="24"/>
      <c r="D75" t="s">
        <v>2</v>
      </c>
      <c r="E75" s="3">
        <f>IF(D75=$B$2,F75/$C$2,IF(D75=$B$4,F75/$C$4,IF(D75=$B$5,F75/$C$5,IF(D75=$B$6,F75/$C$6,IF(D75=$B$3,F75/$C$3,"ERROR!!!")))))</f>
        <v>0</v>
      </c>
      <c r="F75" s="16"/>
      <c r="G75" s="25">
        <f>LARGE(E75:E79,1)+LARGE(E75:E79,2)+LARGE(E75:E79,3)</f>
        <v>0</v>
      </c>
      <c r="H75" s="25">
        <f>G75/$G$4</f>
        <v>0</v>
      </c>
      <c r="I75" s="5"/>
    </row>
    <row r="76" spans="1:9" x14ac:dyDescent="0.3">
      <c r="A76" s="23"/>
      <c r="B76" s="24"/>
      <c r="D76" t="s">
        <v>2</v>
      </c>
      <c r="E76" s="3">
        <f>IF(D76=$B$2,F76/$C$2,IF(D76=$B$4,F76/$C$4,IF(D76=$B$5,F76/$C$5,IF(D76=$B$6,F76/$C$6,IF(D76=$B$3,F76/$C$3,"ERROR!!!")))))</f>
        <v>0</v>
      </c>
      <c r="F76" s="16"/>
      <c r="G76" s="26"/>
      <c r="H76" s="25"/>
      <c r="I76" s="5"/>
    </row>
    <row r="77" spans="1:9" x14ac:dyDescent="0.3">
      <c r="A77" s="23"/>
      <c r="B77" s="24"/>
      <c r="D77" t="s">
        <v>2</v>
      </c>
      <c r="E77" s="3">
        <f>IF(D77=$B$2,F77/$C$2,IF(D77=$B$4,F77/$C$4,IF(D77=$B$5,F77/$C$5,IF(D77=$B$6,F77/$C$6,IF(D77=$B$3,F77/$C$3,"ERROR!!!")))))</f>
        <v>0</v>
      </c>
      <c r="F77" s="16"/>
      <c r="G77" s="26"/>
      <c r="H77" s="25"/>
      <c r="I77" s="5"/>
    </row>
    <row r="78" spans="1:9" x14ac:dyDescent="0.3">
      <c r="A78" s="23"/>
      <c r="B78" s="24"/>
      <c r="D78" t="s">
        <v>2</v>
      </c>
      <c r="E78" s="3">
        <f>IF(D78=$B$2,F78/$C$2,IF(D78=$B$4,F78/$C$4,IF(D78=$B$5,F78/$C$5,IF(D78=$B$6,F78/$C$6,IF(D78=$B$3,F78/$C$3,"ERROR!!!")))))</f>
        <v>0</v>
      </c>
      <c r="F78" s="16"/>
      <c r="G78" s="26"/>
      <c r="H78" s="25"/>
      <c r="I78" s="5"/>
    </row>
    <row r="79" spans="1:9" x14ac:dyDescent="0.3">
      <c r="A79" s="23"/>
      <c r="B79" s="24"/>
      <c r="D79" t="s">
        <v>2</v>
      </c>
      <c r="E79" s="3">
        <f>IF(D79=$B$2,F79/$C$2,IF(D79=$B$4,F79/$C$4,IF(D79=$B$5,F79/$C$5,IF(D79=$B$6,F79/$C$6,IF(D79=$B$3,F79/$C$3,"ERROR!!!")))))</f>
        <v>0</v>
      </c>
      <c r="F79" s="16"/>
      <c r="G79" s="26"/>
      <c r="H79" s="25"/>
      <c r="I79" s="5"/>
    </row>
    <row r="80" spans="1:9" x14ac:dyDescent="0.3">
      <c r="A80" s="11"/>
      <c r="B80" s="5"/>
      <c r="C80" s="5"/>
      <c r="D80" s="5"/>
      <c r="E80" s="12"/>
      <c r="F80" s="13"/>
      <c r="G80" s="13"/>
      <c r="H80" s="13"/>
      <c r="I80" s="5"/>
    </row>
    <row r="81" spans="1:9" x14ac:dyDescent="0.3">
      <c r="A81" s="23">
        <v>13</v>
      </c>
      <c r="B81" s="24"/>
      <c r="D81" t="s">
        <v>2</v>
      </c>
      <c r="E81" s="3">
        <f>IF(D81=$B$2,F81/$C$2,IF(D81=$B$4,F81/$C$4,IF(D81=$B$5,F81/$C$5,IF(D81=$B$6,F81/$C$6,IF(D81=$B$3,F81/$C$3,"ERROR!!!")))))</f>
        <v>0</v>
      </c>
      <c r="F81" s="16"/>
      <c r="G81" s="25">
        <f>LARGE(E81:E85,1)+LARGE(E81:E85,2)+LARGE(E81:E85,3)</f>
        <v>0</v>
      </c>
      <c r="H81" s="25">
        <f>G81/$G$4</f>
        <v>0</v>
      </c>
      <c r="I81" s="5"/>
    </row>
    <row r="82" spans="1:9" x14ac:dyDescent="0.3">
      <c r="A82" s="23"/>
      <c r="B82" s="24"/>
      <c r="D82" t="s">
        <v>2</v>
      </c>
      <c r="E82" s="3">
        <f>IF(D82=$B$2,F82/$C$2,IF(D82=$B$4,F82/$C$4,IF(D82=$B$5,F82/$C$5,IF(D82=$B$6,F82/$C$6,IF(D82=$B$3,F82/$C$3,"ERROR!!!")))))</f>
        <v>0</v>
      </c>
      <c r="F82" s="16"/>
      <c r="G82" s="25"/>
      <c r="H82" s="25"/>
      <c r="I82" s="5"/>
    </row>
    <row r="83" spans="1:9" x14ac:dyDescent="0.3">
      <c r="A83" s="23"/>
      <c r="B83" s="24"/>
      <c r="D83" t="s">
        <v>2</v>
      </c>
      <c r="E83" s="3">
        <f>IF(D83=$B$2,F83/$C$2,IF(D83=$B$4,F83/$C$4,IF(D83=$B$5,F83/$C$5,IF(D83=$B$6,F83/$C$6,IF(D83=$B$3,F83/$C$3,"ERROR!!!")))))</f>
        <v>0</v>
      </c>
      <c r="F83" s="16"/>
      <c r="G83" s="25"/>
      <c r="H83" s="25"/>
      <c r="I83" s="5"/>
    </row>
    <row r="84" spans="1:9" x14ac:dyDescent="0.3">
      <c r="A84" s="23"/>
      <c r="B84" s="24"/>
      <c r="D84" t="s">
        <v>2</v>
      </c>
      <c r="E84" s="3">
        <f>IF(D84=$B$2,F84/$C$2,IF(D84=$B$4,F84/$C$4,IF(D84=$B$5,F84/$C$5,IF(D84=$B$6,F84/$C$6,IF(D84=$B$3,F84/$C$3,"ERROR!!!")))))</f>
        <v>0</v>
      </c>
      <c r="F84" s="16"/>
      <c r="G84" s="25"/>
      <c r="H84" s="25"/>
      <c r="I84" s="5"/>
    </row>
    <row r="85" spans="1:9" x14ac:dyDescent="0.3">
      <c r="A85" s="23"/>
      <c r="B85" s="24"/>
      <c r="D85" t="s">
        <v>2</v>
      </c>
      <c r="E85" s="3">
        <f>IF(D85=$B$2,F85/$C$2,IF(D85=$B$4,F85/$C$4,IF(D85=$B$5,F85/$C$5,IF(D85=$B$6,F85/$C$6,IF(D85=$B$3,F85/$C$3,"ERROR!!!")))))</f>
        <v>0</v>
      </c>
      <c r="F85" s="16"/>
      <c r="G85" s="25"/>
      <c r="H85" s="25"/>
      <c r="I85" s="5"/>
    </row>
    <row r="86" spans="1:9" x14ac:dyDescent="0.3">
      <c r="A86" s="11"/>
      <c r="B86" s="5"/>
      <c r="C86" s="5"/>
      <c r="D86" s="5"/>
      <c r="E86" s="12"/>
      <c r="F86" s="13"/>
      <c r="G86" s="13"/>
      <c r="H86" s="13"/>
      <c r="I86" s="5"/>
    </row>
  </sheetData>
  <mergeCells count="53">
    <mergeCell ref="A15:A19"/>
    <mergeCell ref="B15:B19"/>
    <mergeCell ref="G15:G19"/>
    <mergeCell ref="H15:H19"/>
    <mergeCell ref="O1:P1"/>
    <mergeCell ref="A9:A13"/>
    <mergeCell ref="B9:B13"/>
    <mergeCell ref="G9:G13"/>
    <mergeCell ref="H9:H13"/>
    <mergeCell ref="A21:A25"/>
    <mergeCell ref="B21:B25"/>
    <mergeCell ref="G21:G25"/>
    <mergeCell ref="H21:H25"/>
    <mergeCell ref="A27:A31"/>
    <mergeCell ref="B27:B31"/>
    <mergeCell ref="G27:G31"/>
    <mergeCell ref="H27:H31"/>
    <mergeCell ref="A33:A37"/>
    <mergeCell ref="B33:B37"/>
    <mergeCell ref="G33:G37"/>
    <mergeCell ref="H33:H37"/>
    <mergeCell ref="A39:A43"/>
    <mergeCell ref="B39:B43"/>
    <mergeCell ref="G39:G43"/>
    <mergeCell ref="H39:H43"/>
    <mergeCell ref="A45:A49"/>
    <mergeCell ref="B45:B49"/>
    <mergeCell ref="G45:G49"/>
    <mergeCell ref="H45:H49"/>
    <mergeCell ref="A51:A55"/>
    <mergeCell ref="B51:B55"/>
    <mergeCell ref="G51:G55"/>
    <mergeCell ref="H51:H55"/>
    <mergeCell ref="A57:A61"/>
    <mergeCell ref="B57:B61"/>
    <mergeCell ref="G57:G61"/>
    <mergeCell ref="H57:H61"/>
    <mergeCell ref="A63:A67"/>
    <mergeCell ref="B63:B67"/>
    <mergeCell ref="G63:G67"/>
    <mergeCell ref="H63:H67"/>
    <mergeCell ref="A81:A85"/>
    <mergeCell ref="B81:B85"/>
    <mergeCell ref="G81:G85"/>
    <mergeCell ref="H81:H85"/>
    <mergeCell ref="A69:A73"/>
    <mergeCell ref="B69:B73"/>
    <mergeCell ref="G69:G73"/>
    <mergeCell ref="H69:H73"/>
    <mergeCell ref="A75:A79"/>
    <mergeCell ref="B75:B79"/>
    <mergeCell ref="G75:G79"/>
    <mergeCell ref="H75:H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3740-5280-492D-AEE5-258F93A7D260}">
  <dimension ref="A2:C22"/>
  <sheetViews>
    <sheetView tabSelected="1" workbookViewId="0">
      <selection activeCell="E15" sqref="E15"/>
    </sheetView>
  </sheetViews>
  <sheetFormatPr defaultRowHeight="14.4" x14ac:dyDescent="0.3"/>
  <cols>
    <col min="1" max="1" width="3" bestFit="1" customWidth="1"/>
    <col min="2" max="2" width="30.44140625" customWidth="1"/>
    <col min="3" max="3" width="9.109375" style="4" customWidth="1"/>
    <col min="257" max="257" width="3" bestFit="1" customWidth="1"/>
    <col min="258" max="258" width="30.44140625" customWidth="1"/>
    <col min="259" max="259" width="9.109375" customWidth="1"/>
    <col min="513" max="513" width="3" bestFit="1" customWidth="1"/>
    <col min="514" max="514" width="30.44140625" customWidth="1"/>
    <col min="515" max="515" width="9.109375" customWidth="1"/>
    <col min="769" max="769" width="3" bestFit="1" customWidth="1"/>
    <col min="770" max="770" width="30.44140625" customWidth="1"/>
    <col min="771" max="771" width="9.109375" customWidth="1"/>
    <col min="1025" max="1025" width="3" bestFit="1" customWidth="1"/>
    <col min="1026" max="1026" width="30.44140625" customWidth="1"/>
    <col min="1027" max="1027" width="9.109375" customWidth="1"/>
    <col min="1281" max="1281" width="3" bestFit="1" customWidth="1"/>
    <col min="1282" max="1282" width="30.44140625" customWidth="1"/>
    <col min="1283" max="1283" width="9.109375" customWidth="1"/>
    <col min="1537" max="1537" width="3" bestFit="1" customWidth="1"/>
    <col min="1538" max="1538" width="30.44140625" customWidth="1"/>
    <col min="1539" max="1539" width="9.109375" customWidth="1"/>
    <col min="1793" max="1793" width="3" bestFit="1" customWidth="1"/>
    <col min="1794" max="1794" width="30.44140625" customWidth="1"/>
    <col min="1795" max="1795" width="9.109375" customWidth="1"/>
    <col min="2049" max="2049" width="3" bestFit="1" customWidth="1"/>
    <col min="2050" max="2050" width="30.44140625" customWidth="1"/>
    <col min="2051" max="2051" width="9.109375" customWidth="1"/>
    <col min="2305" max="2305" width="3" bestFit="1" customWidth="1"/>
    <col min="2306" max="2306" width="30.44140625" customWidth="1"/>
    <col min="2307" max="2307" width="9.109375" customWidth="1"/>
    <col min="2561" max="2561" width="3" bestFit="1" customWidth="1"/>
    <col min="2562" max="2562" width="30.44140625" customWidth="1"/>
    <col min="2563" max="2563" width="9.109375" customWidth="1"/>
    <col min="2817" max="2817" width="3" bestFit="1" customWidth="1"/>
    <col min="2818" max="2818" width="30.44140625" customWidth="1"/>
    <col min="2819" max="2819" width="9.109375" customWidth="1"/>
    <col min="3073" max="3073" width="3" bestFit="1" customWidth="1"/>
    <col min="3074" max="3074" width="30.44140625" customWidth="1"/>
    <col min="3075" max="3075" width="9.109375" customWidth="1"/>
    <col min="3329" max="3329" width="3" bestFit="1" customWidth="1"/>
    <col min="3330" max="3330" width="30.44140625" customWidth="1"/>
    <col min="3331" max="3331" width="9.109375" customWidth="1"/>
    <col min="3585" max="3585" width="3" bestFit="1" customWidth="1"/>
    <col min="3586" max="3586" width="30.44140625" customWidth="1"/>
    <col min="3587" max="3587" width="9.109375" customWidth="1"/>
    <col min="3841" max="3841" width="3" bestFit="1" customWidth="1"/>
    <col min="3842" max="3842" width="30.44140625" customWidth="1"/>
    <col min="3843" max="3843" width="9.109375" customWidth="1"/>
    <col min="4097" max="4097" width="3" bestFit="1" customWidth="1"/>
    <col min="4098" max="4098" width="30.44140625" customWidth="1"/>
    <col min="4099" max="4099" width="9.109375" customWidth="1"/>
    <col min="4353" max="4353" width="3" bestFit="1" customWidth="1"/>
    <col min="4354" max="4354" width="30.44140625" customWidth="1"/>
    <col min="4355" max="4355" width="9.109375" customWidth="1"/>
    <col min="4609" max="4609" width="3" bestFit="1" customWidth="1"/>
    <col min="4610" max="4610" width="30.44140625" customWidth="1"/>
    <col min="4611" max="4611" width="9.109375" customWidth="1"/>
    <col min="4865" max="4865" width="3" bestFit="1" customWidth="1"/>
    <col min="4866" max="4866" width="30.44140625" customWidth="1"/>
    <col min="4867" max="4867" width="9.109375" customWidth="1"/>
    <col min="5121" max="5121" width="3" bestFit="1" customWidth="1"/>
    <col min="5122" max="5122" width="30.44140625" customWidth="1"/>
    <col min="5123" max="5123" width="9.109375" customWidth="1"/>
    <col min="5377" max="5377" width="3" bestFit="1" customWidth="1"/>
    <col min="5378" max="5378" width="30.44140625" customWidth="1"/>
    <col min="5379" max="5379" width="9.109375" customWidth="1"/>
    <col min="5633" max="5633" width="3" bestFit="1" customWidth="1"/>
    <col min="5634" max="5634" width="30.44140625" customWidth="1"/>
    <col min="5635" max="5635" width="9.109375" customWidth="1"/>
    <col min="5889" max="5889" width="3" bestFit="1" customWidth="1"/>
    <col min="5890" max="5890" width="30.44140625" customWidth="1"/>
    <col min="5891" max="5891" width="9.109375" customWidth="1"/>
    <col min="6145" max="6145" width="3" bestFit="1" customWidth="1"/>
    <col min="6146" max="6146" width="30.44140625" customWidth="1"/>
    <col min="6147" max="6147" width="9.109375" customWidth="1"/>
    <col min="6401" max="6401" width="3" bestFit="1" customWidth="1"/>
    <col min="6402" max="6402" width="30.44140625" customWidth="1"/>
    <col min="6403" max="6403" width="9.109375" customWidth="1"/>
    <col min="6657" max="6657" width="3" bestFit="1" customWidth="1"/>
    <col min="6658" max="6658" width="30.44140625" customWidth="1"/>
    <col min="6659" max="6659" width="9.109375" customWidth="1"/>
    <col min="6913" max="6913" width="3" bestFit="1" customWidth="1"/>
    <col min="6914" max="6914" width="30.44140625" customWidth="1"/>
    <col min="6915" max="6915" width="9.109375" customWidth="1"/>
    <col min="7169" max="7169" width="3" bestFit="1" customWidth="1"/>
    <col min="7170" max="7170" width="30.44140625" customWidth="1"/>
    <col min="7171" max="7171" width="9.109375" customWidth="1"/>
    <col min="7425" max="7425" width="3" bestFit="1" customWidth="1"/>
    <col min="7426" max="7426" width="30.44140625" customWidth="1"/>
    <col min="7427" max="7427" width="9.109375" customWidth="1"/>
    <col min="7681" max="7681" width="3" bestFit="1" customWidth="1"/>
    <col min="7682" max="7682" width="30.44140625" customWidth="1"/>
    <col min="7683" max="7683" width="9.109375" customWidth="1"/>
    <col min="7937" max="7937" width="3" bestFit="1" customWidth="1"/>
    <col min="7938" max="7938" width="30.44140625" customWidth="1"/>
    <col min="7939" max="7939" width="9.109375" customWidth="1"/>
    <col min="8193" max="8193" width="3" bestFit="1" customWidth="1"/>
    <col min="8194" max="8194" width="30.44140625" customWidth="1"/>
    <col min="8195" max="8195" width="9.109375" customWidth="1"/>
    <col min="8449" max="8449" width="3" bestFit="1" customWidth="1"/>
    <col min="8450" max="8450" width="30.44140625" customWidth="1"/>
    <col min="8451" max="8451" width="9.109375" customWidth="1"/>
    <col min="8705" max="8705" width="3" bestFit="1" customWidth="1"/>
    <col min="8706" max="8706" width="30.44140625" customWidth="1"/>
    <col min="8707" max="8707" width="9.109375" customWidth="1"/>
    <col min="8961" max="8961" width="3" bestFit="1" customWidth="1"/>
    <col min="8962" max="8962" width="30.44140625" customWidth="1"/>
    <col min="8963" max="8963" width="9.109375" customWidth="1"/>
    <col min="9217" max="9217" width="3" bestFit="1" customWidth="1"/>
    <col min="9218" max="9218" width="30.44140625" customWidth="1"/>
    <col min="9219" max="9219" width="9.109375" customWidth="1"/>
    <col min="9473" max="9473" width="3" bestFit="1" customWidth="1"/>
    <col min="9474" max="9474" width="30.44140625" customWidth="1"/>
    <col min="9475" max="9475" width="9.109375" customWidth="1"/>
    <col min="9729" max="9729" width="3" bestFit="1" customWidth="1"/>
    <col min="9730" max="9730" width="30.44140625" customWidth="1"/>
    <col min="9731" max="9731" width="9.109375" customWidth="1"/>
    <col min="9985" max="9985" width="3" bestFit="1" customWidth="1"/>
    <col min="9986" max="9986" width="30.44140625" customWidth="1"/>
    <col min="9987" max="9987" width="9.109375" customWidth="1"/>
    <col min="10241" max="10241" width="3" bestFit="1" customWidth="1"/>
    <col min="10242" max="10242" width="30.44140625" customWidth="1"/>
    <col min="10243" max="10243" width="9.109375" customWidth="1"/>
    <col min="10497" max="10497" width="3" bestFit="1" customWidth="1"/>
    <col min="10498" max="10498" width="30.44140625" customWidth="1"/>
    <col min="10499" max="10499" width="9.109375" customWidth="1"/>
    <col min="10753" max="10753" width="3" bestFit="1" customWidth="1"/>
    <col min="10754" max="10754" width="30.44140625" customWidth="1"/>
    <col min="10755" max="10755" width="9.109375" customWidth="1"/>
    <col min="11009" max="11009" width="3" bestFit="1" customWidth="1"/>
    <col min="11010" max="11010" width="30.44140625" customWidth="1"/>
    <col min="11011" max="11011" width="9.109375" customWidth="1"/>
    <col min="11265" max="11265" width="3" bestFit="1" customWidth="1"/>
    <col min="11266" max="11266" width="30.44140625" customWidth="1"/>
    <col min="11267" max="11267" width="9.109375" customWidth="1"/>
    <col min="11521" max="11521" width="3" bestFit="1" customWidth="1"/>
    <col min="11522" max="11522" width="30.44140625" customWidth="1"/>
    <col min="11523" max="11523" width="9.109375" customWidth="1"/>
    <col min="11777" max="11777" width="3" bestFit="1" customWidth="1"/>
    <col min="11778" max="11778" width="30.44140625" customWidth="1"/>
    <col min="11779" max="11779" width="9.109375" customWidth="1"/>
    <col min="12033" max="12033" width="3" bestFit="1" customWidth="1"/>
    <col min="12034" max="12034" width="30.44140625" customWidth="1"/>
    <col min="12035" max="12035" width="9.109375" customWidth="1"/>
    <col min="12289" max="12289" width="3" bestFit="1" customWidth="1"/>
    <col min="12290" max="12290" width="30.44140625" customWidth="1"/>
    <col min="12291" max="12291" width="9.109375" customWidth="1"/>
    <col min="12545" max="12545" width="3" bestFit="1" customWidth="1"/>
    <col min="12546" max="12546" width="30.44140625" customWidth="1"/>
    <col min="12547" max="12547" width="9.109375" customWidth="1"/>
    <col min="12801" max="12801" width="3" bestFit="1" customWidth="1"/>
    <col min="12802" max="12802" width="30.44140625" customWidth="1"/>
    <col min="12803" max="12803" width="9.109375" customWidth="1"/>
    <col min="13057" max="13057" width="3" bestFit="1" customWidth="1"/>
    <col min="13058" max="13058" width="30.44140625" customWidth="1"/>
    <col min="13059" max="13059" width="9.109375" customWidth="1"/>
    <col min="13313" max="13313" width="3" bestFit="1" customWidth="1"/>
    <col min="13314" max="13314" width="30.44140625" customWidth="1"/>
    <col min="13315" max="13315" width="9.109375" customWidth="1"/>
    <col min="13569" max="13569" width="3" bestFit="1" customWidth="1"/>
    <col min="13570" max="13570" width="30.44140625" customWidth="1"/>
    <col min="13571" max="13571" width="9.109375" customWidth="1"/>
    <col min="13825" max="13825" width="3" bestFit="1" customWidth="1"/>
    <col min="13826" max="13826" width="30.44140625" customWidth="1"/>
    <col min="13827" max="13827" width="9.109375" customWidth="1"/>
    <col min="14081" max="14081" width="3" bestFit="1" customWidth="1"/>
    <col min="14082" max="14082" width="30.44140625" customWidth="1"/>
    <col min="14083" max="14083" width="9.109375" customWidth="1"/>
    <col min="14337" max="14337" width="3" bestFit="1" customWidth="1"/>
    <col min="14338" max="14338" width="30.44140625" customWidth="1"/>
    <col min="14339" max="14339" width="9.109375" customWidth="1"/>
    <col min="14593" max="14593" width="3" bestFit="1" customWidth="1"/>
    <col min="14594" max="14594" width="30.44140625" customWidth="1"/>
    <col min="14595" max="14595" width="9.109375" customWidth="1"/>
    <col min="14849" max="14849" width="3" bestFit="1" customWidth="1"/>
    <col min="14850" max="14850" width="30.44140625" customWidth="1"/>
    <col min="14851" max="14851" width="9.109375" customWidth="1"/>
    <col min="15105" max="15105" width="3" bestFit="1" customWidth="1"/>
    <col min="15106" max="15106" width="30.44140625" customWidth="1"/>
    <col min="15107" max="15107" width="9.109375" customWidth="1"/>
    <col min="15361" max="15361" width="3" bestFit="1" customWidth="1"/>
    <col min="15362" max="15362" width="30.44140625" customWidth="1"/>
    <col min="15363" max="15363" width="9.109375" customWidth="1"/>
    <col min="15617" max="15617" width="3" bestFit="1" customWidth="1"/>
    <col min="15618" max="15618" width="30.44140625" customWidth="1"/>
    <col min="15619" max="15619" width="9.109375" customWidth="1"/>
    <col min="15873" max="15873" width="3" bestFit="1" customWidth="1"/>
    <col min="15874" max="15874" width="30.44140625" customWidth="1"/>
    <col min="15875" max="15875" width="9.109375" customWidth="1"/>
    <col min="16129" max="16129" width="3" bestFit="1" customWidth="1"/>
    <col min="16130" max="16130" width="30.44140625" customWidth="1"/>
    <col min="16131" max="16131" width="9.109375" customWidth="1"/>
  </cols>
  <sheetData>
    <row r="2" spans="1:3" x14ac:dyDescent="0.3">
      <c r="B2" s="20" t="s">
        <v>25</v>
      </c>
      <c r="C2" s="20" t="s">
        <v>14</v>
      </c>
    </row>
    <row r="3" spans="1:3" x14ac:dyDescent="0.3">
      <c r="A3" s="21">
        <v>1</v>
      </c>
      <c r="B3" s="6" t="str">
        <f>DRUŻYNY!K27</f>
        <v>WKFT</v>
      </c>
      <c r="C3" s="15">
        <f>DRUŻYNY!L27</f>
        <v>2.7262672811059909</v>
      </c>
    </row>
    <row r="4" spans="1:3" x14ac:dyDescent="0.3">
      <c r="A4" s="21">
        <v>2</v>
      </c>
      <c r="B4" s="6" t="str">
        <f>DRUŻYNY!K14</f>
        <v>JURA TEAM</v>
      </c>
      <c r="C4" s="15">
        <f>DRUŻYNY!L14</f>
        <v>2.657142857142857</v>
      </c>
    </row>
    <row r="5" spans="1:3" x14ac:dyDescent="0.3">
      <c r="A5" s="21">
        <v>3</v>
      </c>
      <c r="B5" s="6" t="str">
        <f>DRUŻYNY!K29</f>
        <v>SG3M</v>
      </c>
      <c r="C5" s="15">
        <f>DRUŻYNY!L29</f>
        <v>2.6552123552123552</v>
      </c>
    </row>
    <row r="6" spans="1:3" x14ac:dyDescent="0.3">
      <c r="A6" s="20">
        <v>4</v>
      </c>
      <c r="B6" s="6" t="str">
        <f>DRUŻYNY!K15</f>
        <v>AUTOS WIKING</v>
      </c>
      <c r="C6" s="15">
        <f>DRUŻYNY!L15</f>
        <v>2.5553618134263294</v>
      </c>
    </row>
    <row r="7" spans="1:3" x14ac:dyDescent="0.3">
      <c r="A7" s="20">
        <v>5</v>
      </c>
      <c r="B7" s="6" t="str">
        <f>DRUŻYNY!K28</f>
        <v>DGST LOK Beaver</v>
      </c>
      <c r="C7" s="15">
        <f>DRUŻYNY!L28</f>
        <v>2.2625482625482625</v>
      </c>
    </row>
    <row r="8" spans="1:3" x14ac:dyDescent="0.3">
      <c r="A8" s="20">
        <v>6</v>
      </c>
      <c r="B8" s="6">
        <f>DRUŻYNY!K17</f>
        <v>0</v>
      </c>
      <c r="C8" s="15">
        <f>DRUŻYNY!L17</f>
        <v>0</v>
      </c>
    </row>
    <row r="9" spans="1:3" x14ac:dyDescent="0.3">
      <c r="A9" s="20">
        <v>7</v>
      </c>
      <c r="B9" s="6">
        <f>DRUŻYNY!K30</f>
        <v>0</v>
      </c>
      <c r="C9" s="15">
        <f>DRUŻYNY!L30</f>
        <v>0</v>
      </c>
    </row>
    <row r="10" spans="1:3" x14ac:dyDescent="0.3">
      <c r="A10" s="20">
        <v>8</v>
      </c>
      <c r="B10" s="6">
        <f>DRUŻYNY!K31</f>
        <v>0</v>
      </c>
      <c r="C10" s="15">
        <f>DRUŻYNY!L31</f>
        <v>0</v>
      </c>
    </row>
    <row r="11" spans="1:3" x14ac:dyDescent="0.3">
      <c r="A11" s="20">
        <v>9</v>
      </c>
      <c r="B11" s="6">
        <f>DRUŻYNY!B69</f>
        <v>0</v>
      </c>
      <c r="C11" s="15">
        <f>DRUŻYNY!G69</f>
        <v>0</v>
      </c>
    </row>
    <row r="12" spans="1:3" x14ac:dyDescent="0.3">
      <c r="A12" s="20">
        <v>10</v>
      </c>
      <c r="B12" s="6">
        <f>DRUŻYNY!K18</f>
        <v>0</v>
      </c>
      <c r="C12" s="15">
        <f>DRUŻYNY!L18</f>
        <v>0</v>
      </c>
    </row>
    <row r="13" spans="1:3" x14ac:dyDescent="0.3">
      <c r="A13" s="20">
        <v>11</v>
      </c>
      <c r="B13" s="6">
        <f>DRUŻYNY!K16</f>
        <v>0</v>
      </c>
      <c r="C13" s="15">
        <f>DRUŻYNY!L16</f>
        <v>0</v>
      </c>
    </row>
    <row r="14" spans="1:3" x14ac:dyDescent="0.3">
      <c r="A14" s="20">
        <v>12</v>
      </c>
      <c r="B14" s="6">
        <f>DRUŻYNY!K19</f>
        <v>0</v>
      </c>
      <c r="C14" s="15">
        <f>DRUŻYNY!L19</f>
        <v>0</v>
      </c>
    </row>
    <row r="15" spans="1:3" x14ac:dyDescent="0.3">
      <c r="A15" s="20">
        <v>13</v>
      </c>
      <c r="B15" s="6">
        <f>[1]Drużyny!B81</f>
        <v>0</v>
      </c>
      <c r="C15" s="15">
        <f>DRUŻYNY!G81</f>
        <v>0</v>
      </c>
    </row>
    <row r="16" spans="1:3" x14ac:dyDescent="0.3">
      <c r="A16" s="20">
        <v>14</v>
      </c>
      <c r="B16" s="6"/>
      <c r="C16" s="15"/>
    </row>
    <row r="17" spans="1:3" x14ac:dyDescent="0.3">
      <c r="A17" s="20">
        <v>15</v>
      </c>
      <c r="B17" s="6"/>
      <c r="C17" s="15"/>
    </row>
    <row r="18" spans="1:3" x14ac:dyDescent="0.3">
      <c r="A18" s="20">
        <v>16</v>
      </c>
      <c r="B18" s="6"/>
      <c r="C18" s="15"/>
    </row>
    <row r="19" spans="1:3" x14ac:dyDescent="0.3">
      <c r="A19" s="20">
        <v>17</v>
      </c>
      <c r="B19" s="6"/>
      <c r="C19" s="15"/>
    </row>
    <row r="20" spans="1:3" x14ac:dyDescent="0.3">
      <c r="A20" s="20">
        <v>18</v>
      </c>
      <c r="B20" s="6"/>
      <c r="C20" s="15"/>
    </row>
    <row r="21" spans="1:3" x14ac:dyDescent="0.3">
      <c r="A21" s="20">
        <v>19</v>
      </c>
      <c r="B21" s="6"/>
      <c r="C21" s="15"/>
    </row>
    <row r="22" spans="1:3" x14ac:dyDescent="0.3">
      <c r="A22" s="20">
        <v>20</v>
      </c>
      <c r="B22" s="6"/>
      <c r="C22" s="15"/>
    </row>
  </sheetData>
  <sortState xmlns:xlrd2="http://schemas.microsoft.com/office/spreadsheetml/2017/richdata2" ref="B3:C22">
    <sortCondition descending="1" ref="C3:C22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2]!Sortowanie">
                <anchor moveWithCells="1" sizeWithCells="1">
                  <from>
                    <xdr:col>3</xdr:col>
                    <xdr:colOff>449580</xdr:colOff>
                    <xdr:row>4</xdr:row>
                    <xdr:rowOff>68580</xdr:rowOff>
                  </from>
                  <to>
                    <xdr:col>6</xdr:col>
                    <xdr:colOff>251460</xdr:colOff>
                    <xdr:row>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DRUŻYNY</vt:lpstr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2021-05-09T21:57:50Z</dcterms:created>
  <dcterms:modified xsi:type="dcterms:W3CDTF">2022-07-10T07:33:01Z</dcterms:modified>
</cp:coreProperties>
</file>